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ER MDL\Documents\ECC\ECC Aguascalientes\Taller\Cotizaciones Mantenimiento\"/>
    </mc:Choice>
  </mc:AlternateContent>
  <bookViews>
    <workbookView xWindow="0" yWindow="600" windowWidth="20490" windowHeight="8040" tabRatio="911"/>
  </bookViews>
  <sheets>
    <sheet name="CUMMINS ISX450 HPCOLUMBIA" sheetId="1" r:id="rId1"/>
    <sheet name="CUMMINS ISX450 HPCASCADIA" sheetId="8" r:id="rId2"/>
    <sheet name="DETROIT DIESEL S60 CASCADIA" sheetId="9" r:id="rId3"/>
    <sheet name="DETROIT DIESEL S60 COLUMBIA" sheetId="10" r:id="rId4"/>
  </sheets>
  <calcPr calcId="152511"/>
</workbook>
</file>

<file path=xl/calcChain.xml><?xml version="1.0" encoding="utf-8"?>
<calcChain xmlns="http://schemas.openxmlformats.org/spreadsheetml/2006/main">
  <c r="D7" i="10" l="1"/>
  <c r="D8" i="10"/>
  <c r="F8" i="10"/>
  <c r="G8" i="10"/>
  <c r="D9" i="10"/>
  <c r="F9" i="10"/>
  <c r="G9" i="10"/>
  <c r="D10" i="10"/>
  <c r="F10" i="10"/>
  <c r="G10" i="10"/>
  <c r="D11" i="10"/>
  <c r="F11" i="10"/>
  <c r="G11" i="10"/>
  <c r="D12" i="10"/>
  <c r="F12" i="10"/>
  <c r="G12" i="10"/>
  <c r="D13" i="10"/>
  <c r="F13" i="10"/>
  <c r="G13" i="10"/>
  <c r="D14" i="10"/>
  <c r="F14" i="10"/>
  <c r="G14" i="10"/>
  <c r="D15" i="10"/>
  <c r="F15" i="10"/>
  <c r="G15" i="10"/>
  <c r="D16" i="10"/>
  <c r="F16" i="10"/>
  <c r="G16" i="10"/>
  <c r="F17" i="10"/>
  <c r="G17" i="10"/>
  <c r="F18" i="10"/>
  <c r="G18" i="10"/>
  <c r="F19" i="10"/>
  <c r="G19" i="10"/>
  <c r="F20" i="10"/>
  <c r="G20" i="10"/>
  <c r="D21" i="10"/>
  <c r="G21" i="10"/>
  <c r="D22" i="10"/>
  <c r="G22" i="10"/>
  <c r="D23" i="10"/>
  <c r="G23" i="10"/>
  <c r="D24" i="10"/>
  <c r="D25" i="10"/>
  <c r="D26" i="10"/>
  <c r="D27" i="10"/>
  <c r="D28" i="10"/>
  <c r="D29" i="10"/>
  <c r="D30" i="10"/>
  <c r="D31" i="10"/>
  <c r="D32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E59" i="10"/>
  <c r="E60" i="10"/>
  <c r="E61" i="10"/>
  <c r="E62" i="10"/>
  <c r="E63" i="10"/>
  <c r="E72" i="10"/>
  <c r="E73" i="10"/>
  <c r="E74" i="10"/>
  <c r="E75" i="10"/>
  <c r="E76" i="10"/>
  <c r="E77" i="10"/>
  <c r="E78" i="10"/>
  <c r="E85" i="10"/>
  <c r="E86" i="10"/>
  <c r="E87" i="10"/>
  <c r="E88" i="10"/>
  <c r="E89" i="10"/>
  <c r="E90" i="10"/>
  <c r="E91" i="10"/>
  <c r="E92" i="10"/>
  <c r="E93" i="10"/>
  <c r="D7" i="9"/>
  <c r="D8" i="9"/>
  <c r="F8" i="9"/>
  <c r="G8" i="9"/>
  <c r="D9" i="9"/>
  <c r="F9" i="9"/>
  <c r="G9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F17" i="9"/>
  <c r="G17" i="9"/>
  <c r="F18" i="9"/>
  <c r="G18" i="9"/>
  <c r="F19" i="9"/>
  <c r="G19" i="9"/>
  <c r="F20" i="9"/>
  <c r="G20" i="9"/>
  <c r="D21" i="9"/>
  <c r="G21" i="9"/>
  <c r="D22" i="9"/>
  <c r="G22" i="9"/>
  <c r="D23" i="9"/>
  <c r="G23" i="9"/>
  <c r="D24" i="9"/>
  <c r="D25" i="9"/>
  <c r="D26" i="9"/>
  <c r="D27" i="9"/>
  <c r="D28" i="9"/>
  <c r="D29" i="9"/>
  <c r="D30" i="9"/>
  <c r="D31" i="9"/>
  <c r="D32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E59" i="9"/>
  <c r="E60" i="9"/>
  <c r="E61" i="9"/>
  <c r="E62" i="9"/>
  <c r="E63" i="9"/>
  <c r="E72" i="9"/>
  <c r="E73" i="9"/>
  <c r="E74" i="9"/>
  <c r="E75" i="9"/>
  <c r="E76" i="9"/>
  <c r="E77" i="9"/>
  <c r="E78" i="9"/>
  <c r="E85" i="9"/>
  <c r="E86" i="9"/>
  <c r="E87" i="9"/>
  <c r="E88" i="9"/>
  <c r="E89" i="9"/>
  <c r="E90" i="9"/>
  <c r="E91" i="9"/>
  <c r="E92" i="9"/>
  <c r="E93" i="9"/>
  <c r="D7" i="8"/>
  <c r="D8" i="8"/>
  <c r="F8" i="8"/>
  <c r="G8" i="8"/>
  <c r="D9" i="8"/>
  <c r="F9" i="8"/>
  <c r="G9" i="8"/>
  <c r="D10" i="8"/>
  <c r="F10" i="8"/>
  <c r="G10" i="8"/>
  <c r="D11" i="8"/>
  <c r="F11" i="8"/>
  <c r="G11" i="8"/>
  <c r="D12" i="8"/>
  <c r="F12" i="8"/>
  <c r="G12" i="8"/>
  <c r="D13" i="8"/>
  <c r="F13" i="8"/>
  <c r="G13" i="8"/>
  <c r="D14" i="8"/>
  <c r="F14" i="8"/>
  <c r="G14" i="8"/>
  <c r="D15" i="8"/>
  <c r="F15" i="8"/>
  <c r="G15" i="8"/>
  <c r="D16" i="8"/>
  <c r="F16" i="8"/>
  <c r="G16" i="8"/>
  <c r="F17" i="8"/>
  <c r="G17" i="8"/>
  <c r="F18" i="8"/>
  <c r="G18" i="8"/>
  <c r="F19" i="8"/>
  <c r="G19" i="8"/>
  <c r="F20" i="8"/>
  <c r="G20" i="8"/>
  <c r="D21" i="8"/>
  <c r="G21" i="8"/>
  <c r="D22" i="8"/>
  <c r="G22" i="8"/>
  <c r="D23" i="8"/>
  <c r="G23" i="8"/>
  <c r="D24" i="8"/>
  <c r="D25" i="8"/>
  <c r="D26" i="8"/>
  <c r="D27" i="8"/>
  <c r="D28" i="8"/>
  <c r="D29" i="8"/>
  <c r="D30" i="8"/>
  <c r="D31" i="8"/>
  <c r="D32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E59" i="8"/>
  <c r="E60" i="8"/>
  <c r="E61" i="8"/>
  <c r="E62" i="8"/>
  <c r="E63" i="8"/>
  <c r="E72" i="8"/>
  <c r="E73" i="8"/>
  <c r="E74" i="8"/>
  <c r="E75" i="8"/>
  <c r="E76" i="8"/>
  <c r="E77" i="8"/>
  <c r="E78" i="8"/>
  <c r="E85" i="8"/>
  <c r="E86" i="8"/>
  <c r="E87" i="8"/>
  <c r="E88" i="8"/>
  <c r="E89" i="8"/>
  <c r="E90" i="8"/>
  <c r="E91" i="8"/>
  <c r="E92" i="8"/>
  <c r="E93" i="8"/>
  <c r="G9" i="1"/>
  <c r="G10" i="1"/>
  <c r="G11" i="1"/>
  <c r="G12" i="1"/>
  <c r="G13" i="1"/>
  <c r="G14" i="1"/>
  <c r="G15" i="1"/>
  <c r="G16" i="1"/>
  <c r="G17" i="1"/>
  <c r="G18" i="1"/>
  <c r="G19" i="1"/>
  <c r="G20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E74" i="1"/>
  <c r="E75" i="1"/>
  <c r="E92" i="1"/>
  <c r="E91" i="1"/>
  <c r="E59" i="1"/>
  <c r="E89" i="1"/>
  <c r="E88" i="1"/>
  <c r="D37" i="1"/>
  <c r="D38" i="1"/>
  <c r="D39" i="1"/>
  <c r="D40" i="1"/>
  <c r="D42" i="1"/>
  <c r="D43" i="1"/>
  <c r="D44" i="1"/>
  <c r="D45" i="1"/>
  <c r="D21" i="1"/>
  <c r="D22" i="1"/>
  <c r="D23" i="1"/>
  <c r="D24" i="1"/>
  <c r="D26" i="1"/>
  <c r="D27" i="1"/>
  <c r="D7" i="1"/>
  <c r="D8" i="1"/>
  <c r="D9" i="1"/>
  <c r="D10" i="1"/>
  <c r="D47" i="1"/>
  <c r="D46" i="1"/>
  <c r="D41" i="1"/>
  <c r="D48" i="1" s="1"/>
  <c r="E73" i="1"/>
  <c r="D25" i="1"/>
  <c r="D30" i="1" s="1"/>
  <c r="D28" i="1"/>
  <c r="D29" i="1"/>
  <c r="D11" i="1"/>
  <c r="D14" i="1" s="1"/>
  <c r="D12" i="1"/>
  <c r="D13" i="1"/>
  <c r="G21" i="1"/>
  <c r="G22" i="1"/>
  <c r="G23" i="1"/>
  <c r="E60" i="1"/>
  <c r="E61" i="1" s="1"/>
  <c r="E72" i="1"/>
  <c r="E76" i="1" s="1"/>
  <c r="E93" i="1" l="1"/>
  <c r="E77" i="1"/>
  <c r="E78" i="1"/>
  <c r="E90" i="1"/>
  <c r="E62" i="1"/>
  <c r="E63" i="1"/>
  <c r="E85" i="1"/>
  <c r="D15" i="1"/>
  <c r="D16" i="1"/>
  <c r="E86" i="1"/>
  <c r="D31" i="1"/>
  <c r="D32" i="1"/>
  <c r="E87" i="1"/>
  <c r="D49" i="1"/>
  <c r="D50" i="1"/>
</calcChain>
</file>

<file path=xl/sharedStrings.xml><?xml version="1.0" encoding="utf-8"?>
<sst xmlns="http://schemas.openxmlformats.org/spreadsheetml/2006/main" count="532" uniqueCount="73">
  <si>
    <t>CANT.</t>
  </si>
  <si>
    <t>PRECIO UNITARIO</t>
  </si>
  <si>
    <t>PRECIO TOTAL</t>
  </si>
  <si>
    <t>LTS. ACEITE DE MOTOR</t>
  </si>
  <si>
    <t>FILTRO DE ACEITE</t>
  </si>
  <si>
    <t>KMS.</t>
  </si>
  <si>
    <t>FILTRO DE COMBUSTIBLE</t>
  </si>
  <si>
    <t>FILTRO DE AIRE</t>
  </si>
  <si>
    <t>MATERIALES VARIOS</t>
  </si>
  <si>
    <t>MANO DE OBRA</t>
  </si>
  <si>
    <t>SUBTOTAL</t>
  </si>
  <si>
    <t>IVA</t>
  </si>
  <si>
    <t>TOTAL</t>
  </si>
  <si>
    <t>ACEITE DE DIFERENCIAL</t>
  </si>
  <si>
    <t>SERVICIOS EXTRAS</t>
  </si>
  <si>
    <t>CADA SERVICIO</t>
  </si>
  <si>
    <t>OPCIONAL</t>
  </si>
  <si>
    <t>BALATAS DELANTERAS</t>
  </si>
  <si>
    <t>BALATAS TRASERAS</t>
  </si>
  <si>
    <t>CAMBIO DE BALATAS</t>
  </si>
  <si>
    <t>SERVICIO DE LAVADO DE UNIDAD</t>
  </si>
  <si>
    <t>SERVICIO DE ESCANEO</t>
  </si>
  <si>
    <t>CAMBIO DE ANTICONGELANTE</t>
  </si>
  <si>
    <t>SE</t>
  </si>
  <si>
    <t>CA</t>
  </si>
  <si>
    <t>LCYM</t>
  </si>
  <si>
    <t>LG</t>
  </si>
  <si>
    <t>SIMULADOR</t>
  </si>
  <si>
    <t>PROCEDIMIENTO PARA SIMULADOR</t>
  </si>
  <si>
    <t>MONTO</t>
  </si>
  <si>
    <t>VA</t>
  </si>
  <si>
    <t>LAVADO GENERAL</t>
  </si>
  <si>
    <t>TRATAMIENTO PARA DIESEL</t>
  </si>
  <si>
    <t>CBA</t>
  </si>
  <si>
    <t>DESCRIPCIÓN</t>
  </si>
  <si>
    <t>PASO 1: EN LA CELDA DE CÓDIGO SELECCIONAR EL CÓDIGO DEL TRABAJO A REALIZAR (COLOR NARANJA)</t>
  </si>
  <si>
    <t>CÓDIGO</t>
  </si>
  <si>
    <t>AUTOMÁTICAMENTE APARECERÁ LA DESCRIPCIÓN Y EL MONTO</t>
  </si>
  <si>
    <t>KILÓMETROS</t>
  </si>
  <si>
    <t>LAVADO DE CARROCERÍA Y MOTOR</t>
  </si>
  <si>
    <t>LAVADO CARROCERÍA/CHASIS/MOTOR</t>
  </si>
  <si>
    <t>PRECIOS MÁS IVA</t>
  </si>
  <si>
    <t>GRASA</t>
  </si>
  <si>
    <t>FILTRO RACOR</t>
  </si>
  <si>
    <t>FILTRO DE AGUA</t>
  </si>
  <si>
    <t>ANTICONGELANTE GARRAFA</t>
  </si>
  <si>
    <t>CAMBIO DE BALATAS TRASERAS</t>
  </si>
  <si>
    <t>CAMBIO DE BALATAS DELANTERAS</t>
  </si>
  <si>
    <t>MANTENIMIENTO MI</t>
  </si>
  <si>
    <t>MI</t>
  </si>
  <si>
    <t>MANTENIMIENTO MII</t>
  </si>
  <si>
    <t>MII</t>
  </si>
  <si>
    <t>COLUMBIA</t>
  </si>
  <si>
    <t>CASCADIA</t>
  </si>
  <si>
    <t>100,000----200,000----300,000</t>
  </si>
  <si>
    <t>MANTENIMIENTO MIII</t>
  </si>
  <si>
    <t>50,000---75,000----125,000----150,000----175,000----225,000---250,000---275,000</t>
  </si>
  <si>
    <t>MIII</t>
  </si>
  <si>
    <t>MOTOR CUMMINS ISX 450HP</t>
  </si>
  <si>
    <t>150,000 KM</t>
  </si>
  <si>
    <t>TD</t>
  </si>
  <si>
    <t>PRIMER MANTENIMIENTO</t>
  </si>
  <si>
    <t>MANTENIMIENTO MEDIO</t>
  </si>
  <si>
    <t>MANTENIMIENTO MAYOR</t>
  </si>
  <si>
    <t xml:space="preserve">TRATAMIENTO DIESEL </t>
  </si>
  <si>
    <t>LAVADO DE CARROCERIA Y CHASIS</t>
  </si>
  <si>
    <t>MOTOR DETROIT DIESEL S60</t>
  </si>
  <si>
    <t>25,000 (ÚNICO SERVICIO)</t>
  </si>
  <si>
    <t>ACEITE DE TRANSMISIÓN</t>
  </si>
  <si>
    <t>EN CADA SERVICIO SE REALIZA REVISIÓN DE BALATAS, POR ESA RAZÓN NO SE TIENE KILÓMETROS DE CAMBIO EXACTOS</t>
  </si>
  <si>
    <t>25000 (ÚNICO SERVICIO)</t>
  </si>
  <si>
    <t>LMC</t>
  </si>
  <si>
    <t>LAVADO DE MOTOR Y CARROCERIA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</si>
</sst>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.00"/>
  </numFmts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Helvetica"/>
      <family val="2"/>
    </font>
    <font>
      <b/>
      <sz val="18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9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sz val="10"/>
      <name val="Helvetica"/>
    </font>
    <font>
      <b/>
      <sz val="8"/>
      <name val="Helvetica"/>
      <family val="2"/>
    </font>
    <font>
      <b/>
      <sz val="12"/>
      <name val="Helvetica"/>
    </font>
    <font>
      <b/>
      <i/>
      <u/>
      <sz val="16"/>
      <name val="Helvetica"/>
    </font>
    <font>
      <b/>
      <i/>
      <u/>
      <sz val="14"/>
      <name val="Helvetica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165" fontId="7" fillId="5" borderId="8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7" fillId="5" borderId="18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 vertical="center" wrapText="1"/>
    </xf>
    <xf numFmtId="0" fontId="6" fillId="6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5" borderId="26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165" fontId="7" fillId="2" borderId="2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65" fontId="1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7" fillId="2" borderId="28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165" fontId="7" fillId="2" borderId="34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4" fontId="7" fillId="6" borderId="17" xfId="0" applyNumberFormat="1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12" fillId="6" borderId="33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40" xfId="0" applyFont="1" applyFill="1" applyBorder="1" applyAlignment="1">
      <alignment horizontal="center"/>
    </xf>
    <xf numFmtId="165" fontId="7" fillId="5" borderId="41" xfId="0" applyNumberFormat="1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 vertical="center" wrapText="1"/>
    </xf>
    <xf numFmtId="165" fontId="7" fillId="5" borderId="23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>
      <alignment horizontal="center"/>
    </xf>
    <xf numFmtId="165" fontId="7" fillId="5" borderId="28" xfId="0" applyNumberFormat="1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3" fontId="4" fillId="6" borderId="38" xfId="0" applyNumberFormat="1" applyFont="1" applyFill="1" applyBorder="1" applyAlignment="1">
      <alignment horizontal="center"/>
    </xf>
    <xf numFmtId="3" fontId="4" fillId="6" borderId="30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8" fontId="7" fillId="2" borderId="17" xfId="1" applyNumberFormat="1" applyFont="1" applyFill="1" applyBorder="1" applyAlignment="1">
      <alignment horizontal="center"/>
    </xf>
    <xf numFmtId="8" fontId="7" fillId="2" borderId="17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219075</xdr:colOff>
      <xdr:row>3</xdr:row>
      <xdr:rowOff>57150</xdr:rowOff>
    </xdr:to>
    <xdr:pic>
      <xdr:nvPicPr>
        <xdr:cNvPr id="1120" name="Picture 7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53</xdr:row>
      <xdr:rowOff>28575</xdr:rowOff>
    </xdr:from>
    <xdr:to>
      <xdr:col>3</xdr:col>
      <xdr:colOff>523875</xdr:colOff>
      <xdr:row>54</xdr:row>
      <xdr:rowOff>104775</xdr:rowOff>
    </xdr:to>
    <xdr:pic>
      <xdr:nvPicPr>
        <xdr:cNvPr id="1121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96297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61</xdr:row>
      <xdr:rowOff>66675</xdr:rowOff>
    </xdr:from>
    <xdr:to>
      <xdr:col>5</xdr:col>
      <xdr:colOff>2676525</xdr:colOff>
      <xdr:row>70</xdr:row>
      <xdr:rowOff>409575</xdr:rowOff>
    </xdr:to>
    <xdr:pic>
      <xdr:nvPicPr>
        <xdr:cNvPr id="1122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12299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27</xdr:row>
      <xdr:rowOff>0</xdr:rowOff>
    </xdr:from>
    <xdr:to>
      <xdr:col>5</xdr:col>
      <xdr:colOff>2371725</xdr:colOff>
      <xdr:row>38</xdr:row>
      <xdr:rowOff>66675</xdr:rowOff>
    </xdr:to>
    <xdr:pic>
      <xdr:nvPicPr>
        <xdr:cNvPr id="1123" name="Picture 22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981575"/>
          <a:ext cx="20478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352425</xdr:colOff>
      <xdr:row>3</xdr:row>
      <xdr:rowOff>57150</xdr:rowOff>
    </xdr:to>
    <xdr:pic>
      <xdr:nvPicPr>
        <xdr:cNvPr id="16385" name="Picture 7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53</xdr:row>
      <xdr:rowOff>28575</xdr:rowOff>
    </xdr:from>
    <xdr:to>
      <xdr:col>3</xdr:col>
      <xdr:colOff>523875</xdr:colOff>
      <xdr:row>54</xdr:row>
      <xdr:rowOff>95250</xdr:rowOff>
    </xdr:to>
    <xdr:pic>
      <xdr:nvPicPr>
        <xdr:cNvPr id="16386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96297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61</xdr:row>
      <xdr:rowOff>66675</xdr:rowOff>
    </xdr:from>
    <xdr:to>
      <xdr:col>5</xdr:col>
      <xdr:colOff>2676525</xdr:colOff>
      <xdr:row>70</xdr:row>
      <xdr:rowOff>409575</xdr:rowOff>
    </xdr:to>
    <xdr:pic>
      <xdr:nvPicPr>
        <xdr:cNvPr id="16387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12299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27</xdr:row>
      <xdr:rowOff>0</xdr:rowOff>
    </xdr:from>
    <xdr:to>
      <xdr:col>5</xdr:col>
      <xdr:colOff>2371725</xdr:colOff>
      <xdr:row>38</xdr:row>
      <xdr:rowOff>66675</xdr:rowOff>
    </xdr:to>
    <xdr:pic>
      <xdr:nvPicPr>
        <xdr:cNvPr id="16388" name="Picture 22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981575"/>
          <a:ext cx="20478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352425</xdr:colOff>
      <xdr:row>3</xdr:row>
      <xdr:rowOff>57150</xdr:rowOff>
    </xdr:to>
    <xdr:pic>
      <xdr:nvPicPr>
        <xdr:cNvPr id="17409" name="Picture 7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53</xdr:row>
      <xdr:rowOff>28575</xdr:rowOff>
    </xdr:from>
    <xdr:to>
      <xdr:col>3</xdr:col>
      <xdr:colOff>523875</xdr:colOff>
      <xdr:row>54</xdr:row>
      <xdr:rowOff>95250</xdr:rowOff>
    </xdr:to>
    <xdr:pic>
      <xdr:nvPicPr>
        <xdr:cNvPr id="17410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96297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61</xdr:row>
      <xdr:rowOff>66675</xdr:rowOff>
    </xdr:from>
    <xdr:to>
      <xdr:col>5</xdr:col>
      <xdr:colOff>2676525</xdr:colOff>
      <xdr:row>70</xdr:row>
      <xdr:rowOff>409575</xdr:rowOff>
    </xdr:to>
    <xdr:pic>
      <xdr:nvPicPr>
        <xdr:cNvPr id="17411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12299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27</xdr:row>
      <xdr:rowOff>0</xdr:rowOff>
    </xdr:from>
    <xdr:to>
      <xdr:col>5</xdr:col>
      <xdr:colOff>2371725</xdr:colOff>
      <xdr:row>38</xdr:row>
      <xdr:rowOff>66675</xdr:rowOff>
    </xdr:to>
    <xdr:pic>
      <xdr:nvPicPr>
        <xdr:cNvPr id="17412" name="Picture 22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981575"/>
          <a:ext cx="20478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352425</xdr:colOff>
      <xdr:row>3</xdr:row>
      <xdr:rowOff>57150</xdr:rowOff>
    </xdr:to>
    <xdr:pic>
      <xdr:nvPicPr>
        <xdr:cNvPr id="18433" name="Picture 7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53</xdr:row>
      <xdr:rowOff>28575</xdr:rowOff>
    </xdr:from>
    <xdr:to>
      <xdr:col>3</xdr:col>
      <xdr:colOff>523875</xdr:colOff>
      <xdr:row>54</xdr:row>
      <xdr:rowOff>95250</xdr:rowOff>
    </xdr:to>
    <xdr:pic>
      <xdr:nvPicPr>
        <xdr:cNvPr id="18434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96297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61</xdr:row>
      <xdr:rowOff>66675</xdr:rowOff>
    </xdr:from>
    <xdr:to>
      <xdr:col>5</xdr:col>
      <xdr:colOff>2676525</xdr:colOff>
      <xdr:row>70</xdr:row>
      <xdr:rowOff>409575</xdr:rowOff>
    </xdr:to>
    <xdr:pic>
      <xdr:nvPicPr>
        <xdr:cNvPr id="18435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12299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27</xdr:row>
      <xdr:rowOff>0</xdr:rowOff>
    </xdr:from>
    <xdr:to>
      <xdr:col>5</xdr:col>
      <xdr:colOff>2371725</xdr:colOff>
      <xdr:row>38</xdr:row>
      <xdr:rowOff>66675</xdr:rowOff>
    </xdr:to>
    <xdr:pic>
      <xdr:nvPicPr>
        <xdr:cNvPr id="18436" name="Picture 22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981575"/>
          <a:ext cx="20478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20"/>
  <sheetViews>
    <sheetView tabSelected="1" workbookViewId="0">
      <selection sqref="A1:B1"/>
    </sheetView>
  </sheetViews>
  <sheetFormatPr baseColWidth="10" defaultRowHeight="12.75" x14ac:dyDescent="0.2"/>
  <cols>
    <col min="1" max="1" width="7.140625" style="36" customWidth="1"/>
    <col min="2" max="2" width="39.85546875" style="36" customWidth="1"/>
    <col min="3" max="3" width="15.140625" style="36" customWidth="1"/>
    <col min="4" max="4" width="13.5703125" style="36" customWidth="1"/>
    <col min="5" max="5" width="17" style="36" customWidth="1"/>
    <col min="6" max="6" width="40.28515625" style="36" customWidth="1"/>
    <col min="7" max="7" width="11.85546875" style="36" customWidth="1"/>
    <col min="8" max="16384" width="11.42578125" style="36"/>
  </cols>
  <sheetData>
    <row r="1" spans="1:21" ht="21" customHeight="1" thickBot="1" x14ac:dyDescent="0.3">
      <c r="A1" s="97" t="s">
        <v>58</v>
      </c>
      <c r="B1" s="98"/>
      <c r="C1" s="3"/>
      <c r="D1" s="3"/>
      <c r="E1" s="117" t="s">
        <v>27</v>
      </c>
      <c r="F1" s="118"/>
      <c r="G1" s="1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3.5" thickBot="1" x14ac:dyDescent="0.25">
      <c r="A2" s="129" t="s">
        <v>52</v>
      </c>
      <c r="B2" s="130"/>
      <c r="C2" s="4"/>
      <c r="D2" s="4"/>
      <c r="E2" s="120" t="s">
        <v>28</v>
      </c>
      <c r="F2" s="121"/>
      <c r="G2" s="1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3.5" thickBot="1" x14ac:dyDescent="0.25">
      <c r="A3" s="131"/>
      <c r="B3" s="132"/>
      <c r="C3" s="4"/>
      <c r="D3" s="4"/>
      <c r="E3" s="123" t="s">
        <v>35</v>
      </c>
      <c r="F3" s="124"/>
      <c r="G3" s="12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6.5" thickBot="1" x14ac:dyDescent="0.3">
      <c r="A4" s="58" t="s">
        <v>49</v>
      </c>
      <c r="B4" s="59" t="s">
        <v>48</v>
      </c>
      <c r="C4" s="8"/>
      <c r="D4" s="8"/>
      <c r="E4" s="126"/>
      <c r="F4" s="127"/>
      <c r="G4" s="12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3.5" thickBot="1" x14ac:dyDescent="0.25">
      <c r="A5" s="9" t="s">
        <v>5</v>
      </c>
      <c r="B5" s="94" t="s">
        <v>67</v>
      </c>
      <c r="C5" s="95"/>
      <c r="D5" s="96"/>
      <c r="E5" s="104" t="s">
        <v>37</v>
      </c>
      <c r="F5" s="105"/>
      <c r="G5" s="10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37" customFormat="1" ht="26.25" thickBot="1" x14ac:dyDescent="0.25">
      <c r="A6" s="60" t="s">
        <v>0</v>
      </c>
      <c r="B6" s="11" t="s">
        <v>34</v>
      </c>
      <c r="C6" s="11" t="s">
        <v>1</v>
      </c>
      <c r="D6" s="61" t="s">
        <v>2</v>
      </c>
      <c r="E6" s="107"/>
      <c r="F6" s="108"/>
      <c r="G6" s="10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thickBot="1" x14ac:dyDescent="0.25">
      <c r="A7" s="2">
        <v>45</v>
      </c>
      <c r="B7" s="1" t="s">
        <v>3</v>
      </c>
      <c r="C7" s="14">
        <v>34.78</v>
      </c>
      <c r="D7" s="15">
        <f>(A7*C7)</f>
        <v>1565.1000000000001</v>
      </c>
      <c r="E7" s="16" t="s">
        <v>36</v>
      </c>
      <c r="F7" s="17" t="s">
        <v>34</v>
      </c>
      <c r="G7" s="18" t="s">
        <v>29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2">
        <v>1</v>
      </c>
      <c r="B8" s="1" t="s">
        <v>4</v>
      </c>
      <c r="C8" s="14">
        <v>369.7</v>
      </c>
      <c r="D8" s="15">
        <f t="shared" ref="D8:D13" si="0">(A8*C8)</f>
        <v>369.7</v>
      </c>
      <c r="E8" s="44"/>
      <c r="F8" s="19" t="str">
        <f>IF(E8="","",(VLOOKUP(E8,$C$84:$E$94,2,FALSE)))</f>
        <v/>
      </c>
      <c r="G8" s="20" t="str">
        <f>IF(E8="","",(VLOOKUP(E8,$C$84:$E$94,3,FALSE)))</f>
        <v/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2">
        <v>1</v>
      </c>
      <c r="B9" s="1" t="s">
        <v>6</v>
      </c>
      <c r="C9" s="14">
        <v>213.1</v>
      </c>
      <c r="D9" s="15">
        <f t="shared" si="0"/>
        <v>213.1</v>
      </c>
      <c r="E9" s="45"/>
      <c r="F9" s="19" t="str">
        <f t="shared" ref="F9:F20" si="1">IF(E9="","",(VLOOKUP(E9,$C$84:$E$94,2,FALSE)))</f>
        <v/>
      </c>
      <c r="G9" s="20" t="str">
        <f t="shared" ref="G9:G20" si="2">IF(E9="","",(VLOOKUP(E9,$C$84:$E$94,3,FALSE)))</f>
        <v/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2">
        <v>1</v>
      </c>
      <c r="B10" s="1" t="s">
        <v>7</v>
      </c>
      <c r="C10" s="14">
        <v>307.12</v>
      </c>
      <c r="D10" s="15">
        <f t="shared" si="0"/>
        <v>307.12</v>
      </c>
      <c r="E10" s="45"/>
      <c r="F10" s="19" t="str">
        <f t="shared" si="1"/>
        <v/>
      </c>
      <c r="G10" s="20" t="str">
        <f t="shared" si="2"/>
        <v/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2">
        <v>1</v>
      </c>
      <c r="B11" s="1" t="s">
        <v>42</v>
      </c>
      <c r="C11" s="14">
        <v>33.22</v>
      </c>
      <c r="D11" s="15">
        <f t="shared" si="0"/>
        <v>33.22</v>
      </c>
      <c r="E11" s="45"/>
      <c r="F11" s="19" t="str">
        <f t="shared" si="1"/>
        <v/>
      </c>
      <c r="G11" s="20" t="str">
        <f t="shared" si="2"/>
        <v/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2">
        <v>1</v>
      </c>
      <c r="B12" s="1" t="s">
        <v>9</v>
      </c>
      <c r="C12" s="14">
        <v>1406.25</v>
      </c>
      <c r="D12" s="15">
        <f t="shared" si="0"/>
        <v>1406.25</v>
      </c>
      <c r="E12" s="45"/>
      <c r="F12" s="19" t="str">
        <f t="shared" si="1"/>
        <v/>
      </c>
      <c r="G12" s="20" t="str">
        <f t="shared" si="2"/>
        <v/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thickBot="1" x14ac:dyDescent="0.25">
      <c r="A13" s="6">
        <v>1</v>
      </c>
      <c r="B13" s="62" t="s">
        <v>8</v>
      </c>
      <c r="C13" s="40">
        <v>14.22</v>
      </c>
      <c r="D13" s="27">
        <f t="shared" si="0"/>
        <v>14.22</v>
      </c>
      <c r="E13" s="45"/>
      <c r="F13" s="19" t="str">
        <f t="shared" si="1"/>
        <v/>
      </c>
      <c r="G13" s="20" t="str">
        <f t="shared" si="2"/>
        <v/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1"/>
      <c r="B14" s="63"/>
      <c r="C14" s="42" t="s">
        <v>10</v>
      </c>
      <c r="D14" s="64">
        <f>SUM(D7:D13)</f>
        <v>3908.7099999999996</v>
      </c>
      <c r="E14" s="45"/>
      <c r="F14" s="19" t="str">
        <f t="shared" si="1"/>
        <v/>
      </c>
      <c r="G14" s="20" t="str">
        <f t="shared" si="2"/>
        <v/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1"/>
      <c r="B15" s="41"/>
      <c r="C15" s="5" t="s">
        <v>11</v>
      </c>
      <c r="D15" s="15">
        <f>(D14*0.16)</f>
        <v>625.39359999999999</v>
      </c>
      <c r="E15" s="45"/>
      <c r="F15" s="19" t="str">
        <f t="shared" si="1"/>
        <v/>
      </c>
      <c r="G15" s="20" t="str">
        <f t="shared" si="2"/>
        <v/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3.5" thickBot="1" x14ac:dyDescent="0.25">
      <c r="A16" s="41"/>
      <c r="B16" s="41"/>
      <c r="C16" s="6" t="s">
        <v>12</v>
      </c>
      <c r="D16" s="27">
        <f>SUM(D14:D15)</f>
        <v>4534.1035999999995</v>
      </c>
      <c r="E16" s="45"/>
      <c r="F16" s="19" t="str">
        <f t="shared" si="1"/>
        <v/>
      </c>
      <c r="G16" s="20" t="str">
        <f t="shared" si="2"/>
        <v/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3.5" thickBot="1" x14ac:dyDescent="0.25">
      <c r="A17" s="4"/>
      <c r="B17" s="4"/>
      <c r="C17" s="4"/>
      <c r="D17" s="4"/>
      <c r="E17" s="45"/>
      <c r="F17" s="19" t="str">
        <f t="shared" si="1"/>
        <v/>
      </c>
      <c r="G17" s="20" t="str">
        <f t="shared" si="2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6.5" thickBot="1" x14ac:dyDescent="0.3">
      <c r="A18" s="43" t="s">
        <v>51</v>
      </c>
      <c r="B18" s="99" t="s">
        <v>50</v>
      </c>
      <c r="C18" s="100"/>
      <c r="D18" s="101"/>
      <c r="E18" s="45"/>
      <c r="F18" s="19" t="str">
        <f t="shared" si="1"/>
        <v/>
      </c>
      <c r="G18" s="20" t="str">
        <f t="shared" si="2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3.5" thickBot="1" x14ac:dyDescent="0.25">
      <c r="A19" s="9" t="s">
        <v>5</v>
      </c>
      <c r="B19" s="95" t="s">
        <v>56</v>
      </c>
      <c r="C19" s="95"/>
      <c r="D19" s="96"/>
      <c r="E19" s="45"/>
      <c r="F19" s="19" t="str">
        <f t="shared" si="1"/>
        <v/>
      </c>
      <c r="G19" s="20" t="str">
        <f t="shared" si="2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thickBot="1" x14ac:dyDescent="0.25">
      <c r="A20" s="10" t="s">
        <v>0</v>
      </c>
      <c r="B20" s="11" t="s">
        <v>34</v>
      </c>
      <c r="C20" s="11" t="s">
        <v>1</v>
      </c>
      <c r="D20" s="61" t="s">
        <v>2</v>
      </c>
      <c r="E20" s="80"/>
      <c r="F20" s="81" t="str">
        <f t="shared" si="1"/>
        <v/>
      </c>
      <c r="G20" s="82" t="str">
        <f t="shared" si="2"/>
        <v/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5">
        <v>45</v>
      </c>
      <c r="B21" s="13" t="s">
        <v>3</v>
      </c>
      <c r="C21" s="14">
        <v>34.78</v>
      </c>
      <c r="D21" s="15">
        <f t="shared" ref="D21:D29" si="3">(A21*C21)</f>
        <v>1565.1000000000001</v>
      </c>
      <c r="E21" s="28"/>
      <c r="F21" s="83" t="s">
        <v>10</v>
      </c>
      <c r="G21" s="84">
        <f>SUM(G8:G20)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5">
        <v>1</v>
      </c>
      <c r="B22" s="13" t="s">
        <v>4</v>
      </c>
      <c r="C22" s="14">
        <v>369.7</v>
      </c>
      <c r="D22" s="15">
        <f t="shared" si="3"/>
        <v>369.7</v>
      </c>
      <c r="E22" s="28"/>
      <c r="F22" s="85" t="s">
        <v>11</v>
      </c>
      <c r="G22" s="21">
        <f>(G21*0.16)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Bot="1" x14ac:dyDescent="0.25">
      <c r="A23" s="5">
        <v>1</v>
      </c>
      <c r="B23" s="13" t="s">
        <v>6</v>
      </c>
      <c r="C23" s="14">
        <v>213.1</v>
      </c>
      <c r="D23" s="15">
        <f t="shared" si="3"/>
        <v>213.1</v>
      </c>
      <c r="E23" s="65"/>
      <c r="F23" s="86" t="s">
        <v>12</v>
      </c>
      <c r="G23" s="29">
        <f>SUM(G21:G22)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5">
        <v>1</v>
      </c>
      <c r="B24" s="13" t="s">
        <v>7</v>
      </c>
      <c r="C24" s="14">
        <v>307.12</v>
      </c>
      <c r="D24" s="15">
        <f t="shared" si="3"/>
        <v>307.12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5">
        <v>1</v>
      </c>
      <c r="B25" s="13" t="s">
        <v>42</v>
      </c>
      <c r="C25" s="14">
        <v>33.22</v>
      </c>
      <c r="D25" s="15">
        <f t="shared" si="3"/>
        <v>33.22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5">
        <v>1</v>
      </c>
      <c r="B26" s="13" t="s">
        <v>43</v>
      </c>
      <c r="C26" s="14">
        <v>276.45</v>
      </c>
      <c r="D26" s="15">
        <f t="shared" si="3"/>
        <v>276.45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39">
        <v>1</v>
      </c>
      <c r="B27" s="47" t="s">
        <v>44</v>
      </c>
      <c r="C27" s="14">
        <v>293.77999999999997</v>
      </c>
      <c r="D27" s="15">
        <f t="shared" si="3"/>
        <v>293.77999999999997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9">
        <v>1</v>
      </c>
      <c r="B28" s="13" t="s">
        <v>8</v>
      </c>
      <c r="C28" s="46">
        <v>14.22</v>
      </c>
      <c r="D28" s="15">
        <f t="shared" si="3"/>
        <v>14.22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3.5" thickBot="1" x14ac:dyDescent="0.25">
      <c r="A29" s="6">
        <v>1</v>
      </c>
      <c r="B29" s="26" t="s">
        <v>9</v>
      </c>
      <c r="C29" s="40">
        <v>1500</v>
      </c>
      <c r="D29" s="27">
        <f t="shared" si="3"/>
        <v>1500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22"/>
      <c r="B30" s="23"/>
      <c r="C30" s="42" t="s">
        <v>10</v>
      </c>
      <c r="D30" s="64">
        <f>SUM(D21:D29)</f>
        <v>4572.6899999999987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22"/>
      <c r="B31" s="23"/>
      <c r="C31" s="5" t="s">
        <v>11</v>
      </c>
      <c r="D31" s="15">
        <f>(D30*0.16)</f>
        <v>731.63039999999978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Bot="1" x14ac:dyDescent="0.25">
      <c r="A32" s="24"/>
      <c r="B32" s="25"/>
      <c r="C32" s="6" t="s">
        <v>12</v>
      </c>
      <c r="D32" s="27">
        <f>SUM(D30:D31)</f>
        <v>5304.3203999999987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3.5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6.5" thickBot="1" x14ac:dyDescent="0.3">
      <c r="A34" s="58" t="s">
        <v>57</v>
      </c>
      <c r="B34" s="99" t="s">
        <v>55</v>
      </c>
      <c r="C34" s="100"/>
      <c r="D34" s="10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9" t="s">
        <v>5</v>
      </c>
      <c r="B35" s="95" t="s">
        <v>54</v>
      </c>
      <c r="C35" s="95"/>
      <c r="D35" s="9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25.5" x14ac:dyDescent="0.2">
      <c r="A36" s="60" t="s">
        <v>0</v>
      </c>
      <c r="B36" s="11" t="s">
        <v>34</v>
      </c>
      <c r="C36" s="11" t="s">
        <v>1</v>
      </c>
      <c r="D36" s="61" t="s">
        <v>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5">
        <v>45</v>
      </c>
      <c r="B37" s="13" t="s">
        <v>3</v>
      </c>
      <c r="C37" s="14">
        <v>34.78</v>
      </c>
      <c r="D37" s="15">
        <f t="shared" ref="D37:D44" si="4">(A37*C37)</f>
        <v>1565.1000000000001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5">
        <v>1</v>
      </c>
      <c r="B38" s="13" t="s">
        <v>4</v>
      </c>
      <c r="C38" s="14">
        <v>369.7</v>
      </c>
      <c r="D38" s="15">
        <f t="shared" si="4"/>
        <v>369.7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5">
        <v>1</v>
      </c>
      <c r="B39" s="13" t="s">
        <v>6</v>
      </c>
      <c r="C39" s="14">
        <v>213.1</v>
      </c>
      <c r="D39" s="15">
        <f t="shared" si="4"/>
        <v>213.1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5">
        <v>1</v>
      </c>
      <c r="B40" s="13" t="s">
        <v>7</v>
      </c>
      <c r="C40" s="14">
        <v>207.12</v>
      </c>
      <c r="D40" s="15">
        <f t="shared" si="4"/>
        <v>207.12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5">
        <v>1</v>
      </c>
      <c r="B41" s="13" t="s">
        <v>42</v>
      </c>
      <c r="C41" s="14">
        <v>33.22</v>
      </c>
      <c r="D41" s="15">
        <f t="shared" si="4"/>
        <v>33.22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5">
        <v>1</v>
      </c>
      <c r="B42" s="13" t="s">
        <v>43</v>
      </c>
      <c r="C42" s="14">
        <v>276.45</v>
      </c>
      <c r="D42" s="15">
        <f t="shared" si="4"/>
        <v>276.45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39">
        <v>1</v>
      </c>
      <c r="B43" s="47" t="s">
        <v>44</v>
      </c>
      <c r="C43" s="48">
        <v>293.77999999999997</v>
      </c>
      <c r="D43" s="15">
        <f t="shared" si="4"/>
        <v>293.77999999999997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67">
        <v>17</v>
      </c>
      <c r="B44" s="53" t="s">
        <v>68</v>
      </c>
      <c r="C44" s="53">
        <v>43.53</v>
      </c>
      <c r="D44" s="15">
        <f t="shared" si="4"/>
        <v>740.01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67">
        <v>18</v>
      </c>
      <c r="B45" s="53" t="s">
        <v>13</v>
      </c>
      <c r="C45" s="53">
        <v>46.48</v>
      </c>
      <c r="D45" s="68">
        <f>(A45*C45)</f>
        <v>836.64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9">
        <v>1</v>
      </c>
      <c r="B46" s="50" t="s">
        <v>8</v>
      </c>
      <c r="C46" s="46">
        <v>14.22</v>
      </c>
      <c r="D46" s="15">
        <f>(A46*C46)</f>
        <v>14.22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3.5" thickBot="1" x14ac:dyDescent="0.25">
      <c r="A47" s="6">
        <v>1</v>
      </c>
      <c r="B47" s="26" t="s">
        <v>9</v>
      </c>
      <c r="C47" s="40">
        <v>2400</v>
      </c>
      <c r="D47" s="27">
        <f>(A47*C47)</f>
        <v>2400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1"/>
      <c r="B48" s="63"/>
      <c r="C48" s="42" t="s">
        <v>10</v>
      </c>
      <c r="D48" s="64">
        <f>SUM(D37:D47)</f>
        <v>6949.34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1"/>
      <c r="B49" s="41"/>
      <c r="C49" s="5" t="s">
        <v>11</v>
      </c>
      <c r="D49" s="15">
        <f>(D48*0.16)</f>
        <v>1111.8944000000001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3.5" thickBot="1" x14ac:dyDescent="0.25">
      <c r="A50" s="41"/>
      <c r="B50" s="41"/>
      <c r="C50" s="6" t="s">
        <v>12</v>
      </c>
      <c r="D50" s="27">
        <f>SUM(D48:D49)</f>
        <v>8061.2344000000003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24" thickBot="1" x14ac:dyDescent="0.25">
      <c r="A53" s="4"/>
      <c r="B53" s="91" t="s">
        <v>14</v>
      </c>
      <c r="C53" s="92"/>
      <c r="D53" s="93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" x14ac:dyDescent="0.25">
      <c r="A54" s="7" t="s">
        <v>60</v>
      </c>
      <c r="B54" s="31" t="s">
        <v>32</v>
      </c>
      <c r="C54" s="32">
        <v>136.04</v>
      </c>
      <c r="D54" s="3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thickBot="1" x14ac:dyDescent="0.3">
      <c r="A55" s="73" t="s">
        <v>23</v>
      </c>
      <c r="B55" s="69" t="s">
        <v>21</v>
      </c>
      <c r="C55" s="70">
        <v>800</v>
      </c>
      <c r="D55" s="71"/>
      <c r="E55" s="5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3.5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8.75" thickBot="1" x14ac:dyDescent="0.3">
      <c r="A57" s="58" t="s">
        <v>24</v>
      </c>
      <c r="B57" s="153" t="s">
        <v>38</v>
      </c>
      <c r="C57" s="154"/>
      <c r="D57" s="138" t="s">
        <v>22</v>
      </c>
      <c r="E57" s="13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25.5" x14ac:dyDescent="0.2">
      <c r="A58" s="4"/>
      <c r="B58" s="150" t="s">
        <v>59</v>
      </c>
      <c r="C58" s="151" t="s">
        <v>0</v>
      </c>
      <c r="D58" s="151" t="s">
        <v>1</v>
      </c>
      <c r="E58" s="152" t="s">
        <v>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 t="s">
        <v>30</v>
      </c>
      <c r="B59" s="5" t="s">
        <v>45</v>
      </c>
      <c r="C59" s="13">
        <v>11</v>
      </c>
      <c r="D59" s="14">
        <v>340.22</v>
      </c>
      <c r="E59" s="15">
        <f>(C59*D59)</f>
        <v>3742.42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3.5" thickBot="1" x14ac:dyDescent="0.25">
      <c r="A60" s="4"/>
      <c r="B60" s="6" t="s">
        <v>22</v>
      </c>
      <c r="C60" s="26">
        <v>1</v>
      </c>
      <c r="D60" s="40">
        <v>750</v>
      </c>
      <c r="E60" s="27">
        <f>(C60*D60)</f>
        <v>750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22"/>
      <c r="C61" s="23"/>
      <c r="D61" s="49" t="s">
        <v>10</v>
      </c>
      <c r="E61" s="66">
        <f>SUM(E59:E60)</f>
        <v>4492.42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22"/>
      <c r="C62" s="23"/>
      <c r="D62" s="5" t="s">
        <v>11</v>
      </c>
      <c r="E62" s="15">
        <f>(E61*0.16)</f>
        <v>718.78719999999998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3.5" thickBot="1" x14ac:dyDescent="0.25">
      <c r="A63" s="4"/>
      <c r="B63" s="24"/>
      <c r="C63" s="25"/>
      <c r="D63" s="6" t="s">
        <v>12</v>
      </c>
      <c r="E63" s="27">
        <f>SUM(E61:E62)</f>
        <v>5211.2071999999998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3.5" thickBot="1" x14ac:dyDescent="0.25">
      <c r="A64" s="4"/>
      <c r="B64" s="4"/>
      <c r="C64" s="4"/>
      <c r="D64" s="33"/>
      <c r="E64" s="3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8.75" thickBot="1" x14ac:dyDescent="0.3">
      <c r="A65" s="4"/>
      <c r="B65" s="112" t="s">
        <v>20</v>
      </c>
      <c r="C65" s="113"/>
      <c r="D65" s="113"/>
      <c r="E65" s="1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" customHeight="1" x14ac:dyDescent="0.25">
      <c r="A66" s="147" t="s">
        <v>25</v>
      </c>
      <c r="B66" s="74" t="s">
        <v>31</v>
      </c>
      <c r="C66" s="149" t="s">
        <v>16</v>
      </c>
      <c r="D66" s="76">
        <v>750</v>
      </c>
      <c r="E66" s="115" t="s">
        <v>41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thickBot="1" x14ac:dyDescent="0.3">
      <c r="A67" s="147" t="s">
        <v>71</v>
      </c>
      <c r="B67" s="6" t="s">
        <v>72</v>
      </c>
      <c r="C67" s="26" t="s">
        <v>15</v>
      </c>
      <c r="D67" s="148">
        <v>468.75</v>
      </c>
      <c r="E67" s="11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3.5" thickBot="1" x14ac:dyDescent="0.25">
      <c r="A69" s="4"/>
      <c r="B69" s="4"/>
      <c r="C69" s="4"/>
      <c r="D69" s="33"/>
      <c r="E69" s="3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8.75" thickBot="1" x14ac:dyDescent="0.3">
      <c r="A70" s="58" t="s">
        <v>33</v>
      </c>
      <c r="B70" s="102" t="s">
        <v>38</v>
      </c>
      <c r="C70" s="103"/>
      <c r="D70" s="110" t="s">
        <v>19</v>
      </c>
      <c r="E70" s="11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3.75" x14ac:dyDescent="0.2">
      <c r="A71" s="4"/>
      <c r="B71" s="77" t="s">
        <v>69</v>
      </c>
      <c r="C71" s="78" t="s">
        <v>0</v>
      </c>
      <c r="D71" s="78" t="s">
        <v>1</v>
      </c>
      <c r="E71" s="79" t="s">
        <v>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5" t="s">
        <v>46</v>
      </c>
      <c r="C72" s="13">
        <v>4</v>
      </c>
      <c r="D72" s="14">
        <v>562.5</v>
      </c>
      <c r="E72" s="15">
        <f>(C72*D72)</f>
        <v>2250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5" t="s">
        <v>47</v>
      </c>
      <c r="C73" s="13">
        <v>2</v>
      </c>
      <c r="D73" s="14">
        <v>562.5</v>
      </c>
      <c r="E73" s="15">
        <f>(C73*D73)</f>
        <v>1125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5" t="s">
        <v>17</v>
      </c>
      <c r="C74" s="13">
        <v>4</v>
      </c>
      <c r="D74" s="14">
        <v>524.04</v>
      </c>
      <c r="E74" s="15">
        <f>(C74*D74)</f>
        <v>2096.16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3.5" thickBot="1" x14ac:dyDescent="0.25">
      <c r="A75" s="4"/>
      <c r="B75" s="6" t="s">
        <v>18</v>
      </c>
      <c r="C75" s="26">
        <v>8</v>
      </c>
      <c r="D75" s="40">
        <v>851.16</v>
      </c>
      <c r="E75" s="27">
        <f>(C75*D75)</f>
        <v>6809.28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22"/>
      <c r="C76" s="23"/>
      <c r="D76" s="42" t="s">
        <v>10</v>
      </c>
      <c r="E76" s="64">
        <f>SUM(E72:E75)</f>
        <v>12280.439999999999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22"/>
      <c r="C77" s="23"/>
      <c r="D77" s="5" t="s">
        <v>11</v>
      </c>
      <c r="E77" s="15">
        <f>(E76*0.16)</f>
        <v>1964.8703999999998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3.5" thickBot="1" x14ac:dyDescent="0.25">
      <c r="A78" s="4"/>
      <c r="B78" s="24"/>
      <c r="C78" s="25"/>
      <c r="D78" s="6" t="s">
        <v>12</v>
      </c>
      <c r="E78" s="27">
        <f>SUM(E76:E77)</f>
        <v>14245.310399999998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35"/>
      <c r="K80" s="35"/>
      <c r="L80" s="35"/>
      <c r="M80" s="35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35"/>
      <c r="K81" s="35"/>
      <c r="L81" s="35"/>
      <c r="M81" s="35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35"/>
      <c r="K82" s="35"/>
      <c r="L82" s="35"/>
      <c r="M82" s="35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35"/>
      <c r="K83" s="35"/>
      <c r="L83" s="35"/>
      <c r="M83" s="35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 t="s">
        <v>36</v>
      </c>
      <c r="D84" s="4" t="s">
        <v>34</v>
      </c>
      <c r="E84" s="4" t="s">
        <v>29</v>
      </c>
      <c r="F84" s="4"/>
      <c r="G84" s="4"/>
      <c r="H84" s="4"/>
      <c r="I84" s="4"/>
      <c r="J84" s="35"/>
      <c r="K84" s="35"/>
      <c r="L84" s="35"/>
      <c r="M84" s="35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 t="s">
        <v>49</v>
      </c>
      <c r="D85" s="4" t="s">
        <v>61</v>
      </c>
      <c r="E85" s="55">
        <f>D14</f>
        <v>3908.7099999999996</v>
      </c>
      <c r="F85" s="4"/>
      <c r="G85" s="4"/>
      <c r="H85" s="4"/>
      <c r="I85" s="4"/>
      <c r="J85" s="35"/>
      <c r="K85" s="35"/>
      <c r="L85" s="35"/>
      <c r="M85" s="35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 t="s">
        <v>51</v>
      </c>
      <c r="D86" s="4" t="s">
        <v>62</v>
      </c>
      <c r="E86" s="55">
        <f>D30</f>
        <v>4572.6899999999987</v>
      </c>
      <c r="F86" s="4"/>
      <c r="G86" s="4"/>
      <c r="H86" s="4"/>
      <c r="I86" s="4"/>
      <c r="J86" s="35"/>
      <c r="K86" s="35"/>
      <c r="L86" s="35"/>
      <c r="M86" s="35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 t="s">
        <v>57</v>
      </c>
      <c r="D87" s="28" t="s">
        <v>63</v>
      </c>
      <c r="E87" s="56">
        <f>D48</f>
        <v>6949.34</v>
      </c>
      <c r="F87" s="4"/>
      <c r="G87" s="4"/>
      <c r="H87" s="4"/>
      <c r="I87" s="4"/>
      <c r="J87" s="35"/>
      <c r="K87" s="35"/>
      <c r="L87" s="35"/>
      <c r="M87" s="35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 t="s">
        <v>60</v>
      </c>
      <c r="D88" s="28" t="s">
        <v>64</v>
      </c>
      <c r="E88" s="55">
        <f>C54</f>
        <v>136.04</v>
      </c>
      <c r="F88" s="4"/>
      <c r="G88" s="4"/>
      <c r="H88" s="4"/>
      <c r="I88" s="4"/>
      <c r="J88" s="35"/>
      <c r="K88" s="35"/>
      <c r="L88" s="35"/>
      <c r="M88" s="35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8" t="s">
        <v>23</v>
      </c>
      <c r="D89" s="28" t="s">
        <v>21</v>
      </c>
      <c r="E89" s="57">
        <f>C55</f>
        <v>800</v>
      </c>
      <c r="F89" s="4"/>
      <c r="G89" s="4"/>
      <c r="H89" s="4"/>
      <c r="I89" s="4"/>
      <c r="J89" s="35"/>
      <c r="K89" s="35"/>
      <c r="L89" s="35"/>
      <c r="M89" s="35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8" t="s">
        <v>24</v>
      </c>
      <c r="D90" s="28" t="s">
        <v>22</v>
      </c>
      <c r="E90" s="56">
        <f>E61</f>
        <v>4492.42</v>
      </c>
      <c r="F90" s="4"/>
      <c r="G90" s="4"/>
      <c r="H90" s="4"/>
      <c r="I90" s="4"/>
      <c r="J90" s="35"/>
      <c r="K90" s="35"/>
      <c r="L90" s="35"/>
      <c r="M90" s="35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 t="s">
        <v>25</v>
      </c>
      <c r="D91" s="28" t="s">
        <v>65</v>
      </c>
      <c r="E91" s="57">
        <f>D66</f>
        <v>750</v>
      </c>
      <c r="F91" s="4"/>
      <c r="G91" s="4"/>
      <c r="H91" s="4"/>
      <c r="I91" s="4"/>
      <c r="J91" s="35"/>
      <c r="K91" s="35"/>
      <c r="L91" s="35"/>
      <c r="M91" s="35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 t="s">
        <v>26</v>
      </c>
      <c r="D92" s="28" t="s">
        <v>31</v>
      </c>
      <c r="E92" s="56">
        <f>D67</f>
        <v>468.75</v>
      </c>
      <c r="F92" s="4"/>
      <c r="G92" s="4"/>
      <c r="H92" s="4"/>
      <c r="I92" s="4"/>
      <c r="J92" s="35"/>
      <c r="K92" s="35"/>
      <c r="L92" s="35"/>
      <c r="M92" s="35"/>
      <c r="N92" s="4"/>
      <c r="O92" s="4"/>
      <c r="P92" s="4"/>
      <c r="Q92" s="4"/>
      <c r="R92" s="4"/>
      <c r="S92" s="4"/>
      <c r="T92" s="4"/>
      <c r="U92" s="4"/>
    </row>
    <row r="93" spans="1:21" ht="18" x14ac:dyDescent="0.25">
      <c r="A93" s="4"/>
      <c r="B93" s="4"/>
      <c r="C93" s="3" t="s">
        <v>33</v>
      </c>
      <c r="D93" s="28" t="s">
        <v>19</v>
      </c>
      <c r="E93" s="56">
        <f>E76</f>
        <v>12280.439999999999</v>
      </c>
      <c r="F93" s="4"/>
      <c r="G93" s="4"/>
      <c r="H93" s="4"/>
      <c r="I93" s="4"/>
      <c r="J93" s="35"/>
      <c r="K93" s="35"/>
      <c r="L93" s="35"/>
      <c r="M93" s="35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35"/>
      <c r="K94" s="35"/>
      <c r="L94" s="35"/>
      <c r="M94" s="35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35"/>
      <c r="K95" s="35"/>
      <c r="L95" s="35"/>
      <c r="M95" s="35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35"/>
      <c r="K96" s="35"/>
      <c r="L96" s="35"/>
      <c r="M96" s="35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35"/>
      <c r="K97" s="35"/>
      <c r="L97" s="35"/>
      <c r="M97" s="35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35"/>
      <c r="K98" s="35"/>
      <c r="L98" s="35"/>
      <c r="M98" s="35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35"/>
      <c r="K99" s="35"/>
      <c r="L99" s="35"/>
      <c r="M99" s="35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35"/>
      <c r="K100" s="35"/>
      <c r="L100" s="35"/>
      <c r="M100" s="35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35"/>
      <c r="K101" s="35"/>
      <c r="L101" s="35"/>
      <c r="M101" s="35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35"/>
      <c r="K102" s="35"/>
      <c r="L102" s="35"/>
      <c r="M102" s="35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35"/>
      <c r="K103" s="35"/>
      <c r="L103" s="35"/>
      <c r="M103" s="35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35"/>
      <c r="K104" s="35"/>
      <c r="L104" s="35"/>
      <c r="M104" s="35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35"/>
      <c r="K105" s="35"/>
      <c r="L105" s="35"/>
      <c r="M105" s="35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35"/>
      <c r="K106" s="35"/>
      <c r="L106" s="35"/>
      <c r="M106" s="35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35"/>
      <c r="K107" s="35"/>
      <c r="L107" s="35"/>
      <c r="M107" s="35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35"/>
      <c r="K108" s="35"/>
      <c r="L108" s="35"/>
      <c r="M108" s="35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35"/>
      <c r="K109" s="35"/>
      <c r="L109" s="35"/>
      <c r="M109" s="35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35"/>
      <c r="K110" s="35"/>
      <c r="L110" s="35"/>
      <c r="M110" s="35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35"/>
      <c r="K111" s="35"/>
      <c r="L111" s="35"/>
      <c r="M111" s="35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35"/>
      <c r="K112" s="35"/>
      <c r="L112" s="35"/>
      <c r="M112" s="35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35"/>
      <c r="K113" s="35"/>
      <c r="L113" s="35"/>
      <c r="M113" s="35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35"/>
      <c r="K114" s="35"/>
      <c r="L114" s="35"/>
      <c r="M114" s="35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35"/>
      <c r="K115" s="35"/>
      <c r="L115" s="35"/>
      <c r="M115" s="35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35"/>
      <c r="K116" s="35"/>
      <c r="L116" s="35"/>
      <c r="M116" s="35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35"/>
      <c r="K117" s="35"/>
      <c r="L117" s="35"/>
      <c r="M117" s="35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35"/>
      <c r="K118" s="35"/>
      <c r="L118" s="35"/>
      <c r="M118" s="35"/>
      <c r="N118" s="4"/>
      <c r="O118" s="4"/>
      <c r="P118" s="4"/>
      <c r="Q118" s="4"/>
      <c r="R118" s="4"/>
      <c r="S118" s="4"/>
      <c r="T118" s="4"/>
      <c r="U118" s="4"/>
    </row>
    <row r="119" spans="1:2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35"/>
      <c r="K119" s="35"/>
      <c r="L119" s="35"/>
      <c r="M119" s="35"/>
      <c r="N119" s="4"/>
      <c r="O119" s="4"/>
      <c r="P119" s="4"/>
      <c r="Q119" s="4"/>
      <c r="R119" s="4"/>
      <c r="S119" s="4"/>
      <c r="T119" s="4"/>
      <c r="U119" s="4"/>
    </row>
    <row r="120" spans="1:2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35"/>
      <c r="K120" s="35"/>
      <c r="L120" s="35"/>
      <c r="M120" s="35"/>
      <c r="N120" s="4"/>
      <c r="O120" s="4"/>
      <c r="P120" s="4"/>
      <c r="Q120" s="4"/>
      <c r="R120" s="4"/>
      <c r="S120" s="4"/>
      <c r="T120" s="4"/>
      <c r="U120" s="4"/>
    </row>
  </sheetData>
  <sheetProtection algorithmName="SHA-512" hashValue="8xBBVDY8ER6R3AOPbh6LIZtJu3OTRTYJwYQzsAAfSfniAO5UObB98sdkR4eeLqCpph++VsRSDT7x3gFox/Fyug==" saltValue="fiYBt4Aq3Gk/QGPAJ4izzQ==" spinCount="100000" sheet="1" objects="1" scenarios="1"/>
  <mergeCells count="18">
    <mergeCell ref="E1:G1"/>
    <mergeCell ref="E2:G2"/>
    <mergeCell ref="E3:G4"/>
    <mergeCell ref="A2:B3"/>
    <mergeCell ref="B19:D19"/>
    <mergeCell ref="B18:D18"/>
    <mergeCell ref="B57:C57"/>
    <mergeCell ref="B70:C70"/>
    <mergeCell ref="E5:G6"/>
    <mergeCell ref="D57:E57"/>
    <mergeCell ref="D70:E70"/>
    <mergeCell ref="B65:E65"/>
    <mergeCell ref="E66:E67"/>
    <mergeCell ref="B53:D53"/>
    <mergeCell ref="B5:D5"/>
    <mergeCell ref="B35:D35"/>
    <mergeCell ref="A1:B1"/>
    <mergeCell ref="B34:D34"/>
  </mergeCells>
  <phoneticPr fontId="1" type="noConversion"/>
  <dataValidations count="1">
    <dataValidation type="list" allowBlank="1" showInputMessage="1" showErrorMessage="1" sqref="E8:E20">
      <formula1>$C$85:$C$94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20"/>
  <sheetViews>
    <sheetView workbookViewId="0">
      <selection sqref="A1:B1"/>
    </sheetView>
  </sheetViews>
  <sheetFormatPr baseColWidth="10" defaultRowHeight="12.75" x14ac:dyDescent="0.2"/>
  <cols>
    <col min="1" max="1" width="7.140625" style="36" customWidth="1"/>
    <col min="2" max="2" width="39.85546875" style="36" customWidth="1"/>
    <col min="3" max="3" width="13.140625" style="36" customWidth="1"/>
    <col min="4" max="4" width="13.5703125" style="36" customWidth="1"/>
    <col min="5" max="5" width="17" style="36" customWidth="1"/>
    <col min="6" max="6" width="40.28515625" style="36" customWidth="1"/>
    <col min="7" max="7" width="11.85546875" style="36" customWidth="1"/>
    <col min="8" max="16384" width="11.42578125" style="36"/>
  </cols>
  <sheetData>
    <row r="1" spans="1:21" ht="21" customHeight="1" thickBot="1" x14ac:dyDescent="0.3">
      <c r="A1" s="97" t="s">
        <v>58</v>
      </c>
      <c r="B1" s="98"/>
      <c r="C1" s="3"/>
      <c r="D1" s="3"/>
      <c r="E1" s="117" t="s">
        <v>27</v>
      </c>
      <c r="F1" s="118"/>
      <c r="G1" s="1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3.5" customHeight="1" thickBot="1" x14ac:dyDescent="0.25">
      <c r="A2" s="129" t="s">
        <v>53</v>
      </c>
      <c r="B2" s="130"/>
      <c r="C2" s="4"/>
      <c r="D2" s="4"/>
      <c r="E2" s="120" t="s">
        <v>28</v>
      </c>
      <c r="F2" s="121"/>
      <c r="G2" s="1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3.5" thickBot="1" x14ac:dyDescent="0.25">
      <c r="A3" s="131"/>
      <c r="B3" s="132"/>
      <c r="C3" s="4"/>
      <c r="D3" s="4"/>
      <c r="E3" s="123" t="s">
        <v>35</v>
      </c>
      <c r="F3" s="124"/>
      <c r="G3" s="12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6.5" thickBot="1" x14ac:dyDescent="0.3">
      <c r="A4" s="7" t="s">
        <v>49</v>
      </c>
      <c r="B4" s="54" t="s">
        <v>48</v>
      </c>
      <c r="C4" s="8"/>
      <c r="D4" s="8"/>
      <c r="E4" s="126"/>
      <c r="F4" s="127"/>
      <c r="G4" s="12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3.5" thickBot="1" x14ac:dyDescent="0.25">
      <c r="A5" s="9" t="s">
        <v>5</v>
      </c>
      <c r="B5" s="94" t="s">
        <v>70</v>
      </c>
      <c r="C5" s="95"/>
      <c r="D5" s="95"/>
      <c r="E5" s="104" t="s">
        <v>37</v>
      </c>
      <c r="F5" s="105"/>
      <c r="G5" s="10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37" customFormat="1" ht="26.25" thickBot="1" x14ac:dyDescent="0.25">
      <c r="A6" s="60" t="s">
        <v>0</v>
      </c>
      <c r="B6" s="11" t="s">
        <v>34</v>
      </c>
      <c r="C6" s="11" t="s">
        <v>1</v>
      </c>
      <c r="D6" s="61" t="s">
        <v>2</v>
      </c>
      <c r="E6" s="135"/>
      <c r="F6" s="136"/>
      <c r="G6" s="13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thickBot="1" x14ac:dyDescent="0.25">
      <c r="A7" s="2">
        <v>45</v>
      </c>
      <c r="B7" s="1" t="s">
        <v>3</v>
      </c>
      <c r="C7" s="14">
        <v>34.78</v>
      </c>
      <c r="D7" s="15">
        <f t="shared" ref="D7:D13" si="0">(A7*C7)</f>
        <v>1565.1000000000001</v>
      </c>
      <c r="E7" s="16" t="s">
        <v>36</v>
      </c>
      <c r="F7" s="17" t="s">
        <v>34</v>
      </c>
      <c r="G7" s="18" t="s">
        <v>29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2">
        <v>1</v>
      </c>
      <c r="B8" s="1" t="s">
        <v>4</v>
      </c>
      <c r="C8" s="14">
        <v>369.7</v>
      </c>
      <c r="D8" s="15">
        <f t="shared" si="0"/>
        <v>369.7</v>
      </c>
      <c r="E8" s="88"/>
      <c r="F8" s="89" t="str">
        <f t="shared" ref="F8:F20" si="1">IF(E8="","",(VLOOKUP(E8,$C$84:$E$94,2,FALSE)))</f>
        <v/>
      </c>
      <c r="G8" s="90" t="str">
        <f t="shared" ref="G8:G20" si="2">IF(E8="","",(VLOOKUP(E8,$C$84:$E$94,3,FALSE)))</f>
        <v/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2">
        <v>1</v>
      </c>
      <c r="B9" s="1" t="s">
        <v>6</v>
      </c>
      <c r="C9" s="14">
        <v>213.1</v>
      </c>
      <c r="D9" s="15">
        <f t="shared" si="0"/>
        <v>213.1</v>
      </c>
      <c r="E9" s="45"/>
      <c r="F9" s="19" t="str">
        <f t="shared" si="1"/>
        <v/>
      </c>
      <c r="G9" s="20" t="str">
        <f t="shared" si="2"/>
        <v/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2">
        <v>1</v>
      </c>
      <c r="B10" s="1" t="s">
        <v>7</v>
      </c>
      <c r="C10" s="14">
        <v>893.29</v>
      </c>
      <c r="D10" s="15">
        <f t="shared" si="0"/>
        <v>893.29</v>
      </c>
      <c r="E10" s="45"/>
      <c r="F10" s="19" t="str">
        <f t="shared" si="1"/>
        <v/>
      </c>
      <c r="G10" s="20" t="str">
        <f t="shared" si="2"/>
        <v/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2">
        <v>1</v>
      </c>
      <c r="B11" s="1" t="s">
        <v>42</v>
      </c>
      <c r="C11" s="14">
        <v>33.22</v>
      </c>
      <c r="D11" s="15">
        <f t="shared" si="0"/>
        <v>33.22</v>
      </c>
      <c r="E11" s="45"/>
      <c r="F11" s="19" t="str">
        <f t="shared" si="1"/>
        <v/>
      </c>
      <c r="G11" s="20" t="str">
        <f t="shared" si="2"/>
        <v/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2">
        <v>1</v>
      </c>
      <c r="B12" s="1" t="s">
        <v>9</v>
      </c>
      <c r="C12" s="14">
        <v>1406.25</v>
      </c>
      <c r="D12" s="15">
        <f t="shared" si="0"/>
        <v>1406.25</v>
      </c>
      <c r="E12" s="45"/>
      <c r="F12" s="19" t="str">
        <f t="shared" si="1"/>
        <v/>
      </c>
      <c r="G12" s="20" t="str">
        <f t="shared" si="2"/>
        <v/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thickBot="1" x14ac:dyDescent="0.25">
      <c r="A13" s="6">
        <v>1</v>
      </c>
      <c r="B13" s="62" t="s">
        <v>8</v>
      </c>
      <c r="C13" s="40">
        <v>14.22</v>
      </c>
      <c r="D13" s="27">
        <f t="shared" si="0"/>
        <v>14.22</v>
      </c>
      <c r="E13" s="45"/>
      <c r="F13" s="19" t="str">
        <f t="shared" si="1"/>
        <v/>
      </c>
      <c r="G13" s="20" t="str">
        <f t="shared" si="2"/>
        <v/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1"/>
      <c r="B14" s="63"/>
      <c r="C14" s="42" t="s">
        <v>10</v>
      </c>
      <c r="D14" s="64">
        <f>SUM(D7:D13)</f>
        <v>4494.88</v>
      </c>
      <c r="E14" s="45"/>
      <c r="F14" s="19" t="str">
        <f t="shared" si="1"/>
        <v/>
      </c>
      <c r="G14" s="20" t="str">
        <f t="shared" si="2"/>
        <v/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1"/>
      <c r="B15" s="41"/>
      <c r="C15" s="5" t="s">
        <v>11</v>
      </c>
      <c r="D15" s="15">
        <f>(D14*0.16)</f>
        <v>719.18079999999998</v>
      </c>
      <c r="E15" s="45"/>
      <c r="F15" s="19" t="str">
        <f t="shared" si="1"/>
        <v/>
      </c>
      <c r="G15" s="20" t="str">
        <f t="shared" si="2"/>
        <v/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3.5" thickBot="1" x14ac:dyDescent="0.25">
      <c r="A16" s="41"/>
      <c r="B16" s="41"/>
      <c r="C16" s="6" t="s">
        <v>12</v>
      </c>
      <c r="D16" s="27">
        <f>SUM(D14:D15)</f>
        <v>5214.0608000000002</v>
      </c>
      <c r="E16" s="45"/>
      <c r="F16" s="19" t="str">
        <f t="shared" si="1"/>
        <v/>
      </c>
      <c r="G16" s="20" t="str">
        <f t="shared" si="2"/>
        <v/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3.5" thickBot="1" x14ac:dyDescent="0.25">
      <c r="A17" s="4"/>
      <c r="B17" s="4"/>
      <c r="C17" s="4"/>
      <c r="D17" s="4"/>
      <c r="E17" s="45"/>
      <c r="F17" s="19" t="str">
        <f t="shared" si="1"/>
        <v/>
      </c>
      <c r="G17" s="20" t="str">
        <f t="shared" si="2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6.5" thickBot="1" x14ac:dyDescent="0.3">
      <c r="A18" s="43" t="s">
        <v>51</v>
      </c>
      <c r="B18" s="99" t="s">
        <v>50</v>
      </c>
      <c r="C18" s="100"/>
      <c r="D18" s="101"/>
      <c r="E18" s="45"/>
      <c r="F18" s="19" t="str">
        <f t="shared" si="1"/>
        <v/>
      </c>
      <c r="G18" s="20" t="str">
        <f t="shared" si="2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3.5" thickBot="1" x14ac:dyDescent="0.25">
      <c r="A19" s="9" t="s">
        <v>5</v>
      </c>
      <c r="B19" s="95" t="s">
        <v>56</v>
      </c>
      <c r="C19" s="95"/>
      <c r="D19" s="96"/>
      <c r="E19" s="45"/>
      <c r="F19" s="19" t="str">
        <f t="shared" si="1"/>
        <v/>
      </c>
      <c r="G19" s="20" t="str">
        <f t="shared" si="2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thickBot="1" x14ac:dyDescent="0.25">
      <c r="A20" s="10" t="s">
        <v>0</v>
      </c>
      <c r="B20" s="11" t="s">
        <v>34</v>
      </c>
      <c r="C20" s="11" t="s">
        <v>1</v>
      </c>
      <c r="D20" s="61" t="s">
        <v>2</v>
      </c>
      <c r="E20" s="80"/>
      <c r="F20" s="81" t="str">
        <f t="shared" si="1"/>
        <v/>
      </c>
      <c r="G20" s="82" t="str">
        <f t="shared" si="2"/>
        <v/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5">
        <v>45</v>
      </c>
      <c r="B21" s="13" t="s">
        <v>3</v>
      </c>
      <c r="C21" s="14">
        <v>34.78</v>
      </c>
      <c r="D21" s="15">
        <f t="shared" ref="D21:D29" si="3">(A21*C21)</f>
        <v>1565.1000000000001</v>
      </c>
      <c r="E21" s="28"/>
      <c r="F21" s="83" t="s">
        <v>10</v>
      </c>
      <c r="G21" s="84">
        <f>SUM(G8:G20)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5">
        <v>1</v>
      </c>
      <c r="B22" s="13" t="s">
        <v>4</v>
      </c>
      <c r="C22" s="14">
        <v>369.7</v>
      </c>
      <c r="D22" s="15">
        <f t="shared" si="3"/>
        <v>369.7</v>
      </c>
      <c r="E22" s="28"/>
      <c r="F22" s="85" t="s">
        <v>11</v>
      </c>
      <c r="G22" s="21">
        <f>(G21*0.16)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Bot="1" x14ac:dyDescent="0.25">
      <c r="A23" s="5">
        <v>1</v>
      </c>
      <c r="B23" s="13" t="s">
        <v>6</v>
      </c>
      <c r="C23" s="14">
        <v>213.1</v>
      </c>
      <c r="D23" s="15">
        <f t="shared" si="3"/>
        <v>213.1</v>
      </c>
      <c r="E23" s="65"/>
      <c r="F23" s="86" t="s">
        <v>12</v>
      </c>
      <c r="G23" s="29">
        <f>SUM(G21:G22)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5">
        <v>1</v>
      </c>
      <c r="B24" s="13" t="s">
        <v>7</v>
      </c>
      <c r="C24" s="14">
        <v>893.29</v>
      </c>
      <c r="D24" s="15">
        <f t="shared" si="3"/>
        <v>893.29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5">
        <v>1</v>
      </c>
      <c r="B25" s="13" t="s">
        <v>42</v>
      </c>
      <c r="C25" s="14">
        <v>33.22</v>
      </c>
      <c r="D25" s="15">
        <f t="shared" si="3"/>
        <v>33.22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5">
        <v>1</v>
      </c>
      <c r="B26" s="13" t="s">
        <v>43</v>
      </c>
      <c r="C26" s="14">
        <v>148.66999999999999</v>
      </c>
      <c r="D26" s="15">
        <f t="shared" si="3"/>
        <v>148.66999999999999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39">
        <v>1</v>
      </c>
      <c r="B27" s="47" t="s">
        <v>44</v>
      </c>
      <c r="C27" s="14">
        <v>214.06</v>
      </c>
      <c r="D27" s="15">
        <f t="shared" si="3"/>
        <v>214.06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9">
        <v>1</v>
      </c>
      <c r="B28" s="13" t="s">
        <v>8</v>
      </c>
      <c r="C28" s="46">
        <v>14.22</v>
      </c>
      <c r="D28" s="15">
        <f t="shared" si="3"/>
        <v>14.22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3.5" thickBot="1" x14ac:dyDescent="0.25">
      <c r="A29" s="6">
        <v>1</v>
      </c>
      <c r="B29" s="26" t="s">
        <v>9</v>
      </c>
      <c r="C29" s="40">
        <v>1500</v>
      </c>
      <c r="D29" s="27">
        <f t="shared" si="3"/>
        <v>1500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22"/>
      <c r="B30" s="23"/>
      <c r="C30" s="42" t="s">
        <v>10</v>
      </c>
      <c r="D30" s="64">
        <f>SUM(D21:D29)</f>
        <v>4951.3599999999997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22"/>
      <c r="B31" s="23"/>
      <c r="C31" s="5" t="s">
        <v>11</v>
      </c>
      <c r="D31" s="15">
        <f>(D30*0.16)</f>
        <v>792.21759999999995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Bot="1" x14ac:dyDescent="0.25">
      <c r="A32" s="24"/>
      <c r="B32" s="25"/>
      <c r="C32" s="6" t="s">
        <v>12</v>
      </c>
      <c r="D32" s="27">
        <f>SUM(D30:D31)</f>
        <v>5743.5775999999996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3.5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6.5" thickBot="1" x14ac:dyDescent="0.3">
      <c r="A34" s="7" t="s">
        <v>57</v>
      </c>
      <c r="B34" s="133" t="s">
        <v>55</v>
      </c>
      <c r="C34" s="134"/>
      <c r="D34" s="1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9" t="s">
        <v>5</v>
      </c>
      <c r="B35" s="95" t="s">
        <v>54</v>
      </c>
      <c r="C35" s="95"/>
      <c r="D35" s="9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25.5" x14ac:dyDescent="0.2">
      <c r="A36" s="60" t="s">
        <v>0</v>
      </c>
      <c r="B36" s="11" t="s">
        <v>34</v>
      </c>
      <c r="C36" s="11" t="s">
        <v>1</v>
      </c>
      <c r="D36" s="61" t="s">
        <v>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5">
        <v>45</v>
      </c>
      <c r="B37" s="13" t="s">
        <v>3</v>
      </c>
      <c r="C37" s="14">
        <v>34.78</v>
      </c>
      <c r="D37" s="15">
        <f t="shared" ref="D37:D47" si="4">(A37*C37)</f>
        <v>1565.1000000000001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5">
        <v>1</v>
      </c>
      <c r="B38" s="13" t="s">
        <v>4</v>
      </c>
      <c r="C38" s="14">
        <v>369.7</v>
      </c>
      <c r="D38" s="15">
        <f t="shared" si="4"/>
        <v>369.7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5">
        <v>1</v>
      </c>
      <c r="B39" s="13" t="s">
        <v>6</v>
      </c>
      <c r="C39" s="14">
        <v>213.1</v>
      </c>
      <c r="D39" s="15">
        <f t="shared" si="4"/>
        <v>213.1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5">
        <v>1</v>
      </c>
      <c r="B40" s="13" t="s">
        <v>7</v>
      </c>
      <c r="C40" s="14">
        <v>893.29</v>
      </c>
      <c r="D40" s="15">
        <f t="shared" si="4"/>
        <v>893.29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5">
        <v>1</v>
      </c>
      <c r="B41" s="13" t="s">
        <v>42</v>
      </c>
      <c r="C41" s="14">
        <v>33.22</v>
      </c>
      <c r="D41" s="15">
        <f t="shared" si="4"/>
        <v>33.22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5">
        <v>1</v>
      </c>
      <c r="B42" s="13" t="s">
        <v>43</v>
      </c>
      <c r="C42" s="14">
        <v>148.66999999999999</v>
      </c>
      <c r="D42" s="15">
        <f t="shared" si="4"/>
        <v>148.66999999999999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39">
        <v>1</v>
      </c>
      <c r="B43" s="47" t="s">
        <v>44</v>
      </c>
      <c r="C43" s="48">
        <v>214.06</v>
      </c>
      <c r="D43" s="15">
        <f t="shared" si="4"/>
        <v>214.06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67">
        <v>17</v>
      </c>
      <c r="B44" s="53" t="s">
        <v>68</v>
      </c>
      <c r="C44" s="53">
        <v>43.53</v>
      </c>
      <c r="D44" s="15">
        <f t="shared" si="4"/>
        <v>740.01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67">
        <v>18</v>
      </c>
      <c r="B45" s="53" t="s">
        <v>13</v>
      </c>
      <c r="C45" s="53">
        <v>46.48</v>
      </c>
      <c r="D45" s="68">
        <f t="shared" si="4"/>
        <v>836.64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9">
        <v>1</v>
      </c>
      <c r="B46" s="50" t="s">
        <v>8</v>
      </c>
      <c r="C46" s="46">
        <v>14.22</v>
      </c>
      <c r="D46" s="15">
        <f t="shared" si="4"/>
        <v>14.22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3.5" thickBot="1" x14ac:dyDescent="0.25">
      <c r="A47" s="6">
        <v>1</v>
      </c>
      <c r="B47" s="26" t="s">
        <v>9</v>
      </c>
      <c r="C47" s="40">
        <v>2400</v>
      </c>
      <c r="D47" s="27">
        <f t="shared" si="4"/>
        <v>2400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1"/>
      <c r="B48" s="63"/>
      <c r="C48" s="42" t="s">
        <v>10</v>
      </c>
      <c r="D48" s="64">
        <f>SUM(D37:D47)</f>
        <v>7428.01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1"/>
      <c r="B49" s="41"/>
      <c r="C49" s="5" t="s">
        <v>11</v>
      </c>
      <c r="D49" s="15">
        <f>(D48*0.16)</f>
        <v>1188.4816000000001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3.5" thickBot="1" x14ac:dyDescent="0.25">
      <c r="A50" s="41"/>
      <c r="B50" s="41"/>
      <c r="C50" s="6" t="s">
        <v>12</v>
      </c>
      <c r="D50" s="27">
        <f>SUM(D48:D49)</f>
        <v>8616.4916000000012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24" thickBot="1" x14ac:dyDescent="0.25">
      <c r="A53" s="4"/>
      <c r="B53" s="140" t="s">
        <v>14</v>
      </c>
      <c r="C53" s="141"/>
      <c r="D53" s="142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x14ac:dyDescent="0.25">
      <c r="A54" s="72" t="s">
        <v>60</v>
      </c>
      <c r="B54" s="31" t="s">
        <v>32</v>
      </c>
      <c r="C54" s="32">
        <v>136.04</v>
      </c>
      <c r="D54" s="3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thickBot="1" x14ac:dyDescent="0.3">
      <c r="A55" s="73" t="s">
        <v>23</v>
      </c>
      <c r="B55" s="69" t="s">
        <v>21</v>
      </c>
      <c r="C55" s="70">
        <v>800</v>
      </c>
      <c r="D55" s="71"/>
      <c r="E55" s="5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3.5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8.75" thickBot="1" x14ac:dyDescent="0.3">
      <c r="A57" s="58" t="s">
        <v>24</v>
      </c>
      <c r="B57" s="153" t="s">
        <v>38</v>
      </c>
      <c r="C57" s="154"/>
      <c r="D57" s="138" t="s">
        <v>22</v>
      </c>
      <c r="E57" s="13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25.5" x14ac:dyDescent="0.2">
      <c r="A58" s="4"/>
      <c r="B58" s="87" t="s">
        <v>59</v>
      </c>
      <c r="C58" s="11" t="s">
        <v>0</v>
      </c>
      <c r="D58" s="11" t="s">
        <v>1</v>
      </c>
      <c r="E58" s="61" t="s">
        <v>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 t="s">
        <v>30</v>
      </c>
      <c r="B59" s="5" t="s">
        <v>45</v>
      </c>
      <c r="C59" s="13">
        <v>11</v>
      </c>
      <c r="D59" s="14">
        <v>340.22</v>
      </c>
      <c r="E59" s="15">
        <f>(C59*D59)</f>
        <v>3742.42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">
      <c r="A60" s="4"/>
      <c r="B60" s="5" t="s">
        <v>22</v>
      </c>
      <c r="C60" s="13">
        <v>1</v>
      </c>
      <c r="D60" s="14">
        <v>750</v>
      </c>
      <c r="E60" s="15">
        <f>(C60*D60)</f>
        <v>750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22"/>
      <c r="C61" s="23"/>
      <c r="D61" s="13" t="s">
        <v>10</v>
      </c>
      <c r="E61" s="15">
        <f>SUM(E59:E60)</f>
        <v>4492.42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22"/>
      <c r="C62" s="23"/>
      <c r="D62" s="13" t="s">
        <v>11</v>
      </c>
      <c r="E62" s="15">
        <f>(E61*0.16)</f>
        <v>718.78719999999998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3.5" thickBot="1" x14ac:dyDescent="0.25">
      <c r="A63" s="4"/>
      <c r="B63" s="24"/>
      <c r="C63" s="25"/>
      <c r="D63" s="26" t="s">
        <v>12</v>
      </c>
      <c r="E63" s="27">
        <f>SUM(E61:E62)</f>
        <v>5211.2071999999998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3.5" thickBot="1" x14ac:dyDescent="0.25">
      <c r="A64" s="4"/>
      <c r="B64" s="4"/>
      <c r="C64" s="4"/>
      <c r="D64" s="33"/>
      <c r="E64" s="3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8.75" thickBot="1" x14ac:dyDescent="0.3">
      <c r="A65" s="4"/>
      <c r="B65" s="112" t="s">
        <v>20</v>
      </c>
      <c r="C65" s="113"/>
      <c r="D65" s="113"/>
      <c r="E65" s="1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" x14ac:dyDescent="0.25">
      <c r="A66" s="7" t="s">
        <v>25</v>
      </c>
      <c r="B66" s="74" t="s">
        <v>39</v>
      </c>
      <c r="C66" s="75" t="s">
        <v>15</v>
      </c>
      <c r="D66" s="76">
        <v>750</v>
      </c>
      <c r="E66" s="115" t="s">
        <v>41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thickBot="1" x14ac:dyDescent="0.3">
      <c r="A67" s="73" t="s">
        <v>26</v>
      </c>
      <c r="B67" s="6" t="s">
        <v>40</v>
      </c>
      <c r="C67" s="26" t="s">
        <v>16</v>
      </c>
      <c r="D67" s="155">
        <v>468.75</v>
      </c>
      <c r="E67" s="11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3.5" thickBot="1" x14ac:dyDescent="0.25">
      <c r="A69" s="4"/>
      <c r="B69" s="4"/>
      <c r="C69" s="4"/>
      <c r="D69" s="33"/>
      <c r="E69" s="3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8.75" thickBot="1" x14ac:dyDescent="0.3">
      <c r="A70" s="43" t="s">
        <v>33</v>
      </c>
      <c r="B70" s="102" t="s">
        <v>38</v>
      </c>
      <c r="C70" s="103"/>
      <c r="D70" s="110" t="s">
        <v>19</v>
      </c>
      <c r="E70" s="11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3.75" x14ac:dyDescent="0.2">
      <c r="A71" s="4"/>
      <c r="B71" s="77" t="s">
        <v>69</v>
      </c>
      <c r="C71" s="78" t="s">
        <v>0</v>
      </c>
      <c r="D71" s="78" t="s">
        <v>1</v>
      </c>
      <c r="E71" s="79" t="s">
        <v>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5" t="s">
        <v>46</v>
      </c>
      <c r="C72" s="13">
        <v>4</v>
      </c>
      <c r="D72" s="14">
        <v>562.5</v>
      </c>
      <c r="E72" s="15">
        <f>(C72*D72)</f>
        <v>2250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5" t="s">
        <v>47</v>
      </c>
      <c r="C73" s="13">
        <v>2</v>
      </c>
      <c r="D73" s="14">
        <v>562.5</v>
      </c>
      <c r="E73" s="15">
        <f>(C73*D73)</f>
        <v>1125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5" t="s">
        <v>17</v>
      </c>
      <c r="C74" s="13">
        <v>4</v>
      </c>
      <c r="D74" s="14">
        <v>524.04</v>
      </c>
      <c r="E74" s="15">
        <f>(C74*D74)</f>
        <v>2096.16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3.5" thickBot="1" x14ac:dyDescent="0.25">
      <c r="A75" s="4"/>
      <c r="B75" s="6" t="s">
        <v>18</v>
      </c>
      <c r="C75" s="26">
        <v>8</v>
      </c>
      <c r="D75" s="40">
        <v>851.16</v>
      </c>
      <c r="E75" s="27">
        <f>(C75*D75)</f>
        <v>6809.28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22"/>
      <c r="C76" s="23"/>
      <c r="D76" s="42" t="s">
        <v>10</v>
      </c>
      <c r="E76" s="64">
        <f>SUM(E72:E75)</f>
        <v>12280.439999999999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22"/>
      <c r="C77" s="23"/>
      <c r="D77" s="5" t="s">
        <v>11</v>
      </c>
      <c r="E77" s="15">
        <f>(E76*0.16)</f>
        <v>1964.8703999999998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3.5" thickBot="1" x14ac:dyDescent="0.25">
      <c r="A78" s="4"/>
      <c r="B78" s="24"/>
      <c r="C78" s="25"/>
      <c r="D78" s="6" t="s">
        <v>12</v>
      </c>
      <c r="E78" s="27">
        <f>SUM(E76:E77)</f>
        <v>14245.310399999998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35"/>
      <c r="K80" s="35"/>
      <c r="L80" s="35"/>
      <c r="M80" s="35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35"/>
      <c r="K81" s="35"/>
      <c r="L81" s="35"/>
      <c r="M81" s="35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35"/>
      <c r="K82" s="35"/>
      <c r="L82" s="35"/>
      <c r="M82" s="35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35"/>
      <c r="K83" s="35"/>
      <c r="L83" s="35"/>
      <c r="M83" s="35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 t="s">
        <v>36</v>
      </c>
      <c r="D84" s="4" t="s">
        <v>34</v>
      </c>
      <c r="E84" s="4" t="s">
        <v>29</v>
      </c>
      <c r="F84" s="4"/>
      <c r="G84" s="4"/>
      <c r="H84" s="4"/>
      <c r="I84" s="4"/>
      <c r="J84" s="35"/>
      <c r="K84" s="35"/>
      <c r="L84" s="35"/>
      <c r="M84" s="35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 t="s">
        <v>49</v>
      </c>
      <c r="D85" s="4" t="s">
        <v>61</v>
      </c>
      <c r="E85" s="55">
        <f>D14</f>
        <v>4494.88</v>
      </c>
      <c r="F85" s="4"/>
      <c r="G85" s="4"/>
      <c r="H85" s="4"/>
      <c r="I85" s="4"/>
      <c r="J85" s="35"/>
      <c r="K85" s="35"/>
      <c r="L85" s="35"/>
      <c r="M85" s="35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 t="s">
        <v>51</v>
      </c>
      <c r="D86" s="4" t="s">
        <v>62</v>
      </c>
      <c r="E86" s="55">
        <f>D30</f>
        <v>4951.3599999999997</v>
      </c>
      <c r="F86" s="4"/>
      <c r="G86" s="4"/>
      <c r="H86" s="4"/>
      <c r="I86" s="4"/>
      <c r="J86" s="35"/>
      <c r="K86" s="35"/>
      <c r="L86" s="35"/>
      <c r="M86" s="35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 t="s">
        <v>57</v>
      </c>
      <c r="D87" s="28" t="s">
        <v>63</v>
      </c>
      <c r="E87" s="56">
        <f>D48</f>
        <v>7428.01</v>
      </c>
      <c r="F87" s="4"/>
      <c r="G87" s="4"/>
      <c r="H87" s="4"/>
      <c r="I87" s="4"/>
      <c r="J87" s="35"/>
      <c r="K87" s="35"/>
      <c r="L87" s="35"/>
      <c r="M87" s="35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 t="s">
        <v>60</v>
      </c>
      <c r="D88" s="28" t="s">
        <v>64</v>
      </c>
      <c r="E88" s="55">
        <f>C54</f>
        <v>136.04</v>
      </c>
      <c r="F88" s="4"/>
      <c r="G88" s="4"/>
      <c r="H88" s="4"/>
      <c r="I88" s="4"/>
      <c r="J88" s="35"/>
      <c r="K88" s="35"/>
      <c r="L88" s="35"/>
      <c r="M88" s="35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8" t="s">
        <v>23</v>
      </c>
      <c r="D89" s="28" t="s">
        <v>21</v>
      </c>
      <c r="E89" s="57">
        <f>C55</f>
        <v>800</v>
      </c>
      <c r="F89" s="4"/>
      <c r="G89" s="4"/>
      <c r="H89" s="4"/>
      <c r="I89" s="4"/>
      <c r="J89" s="35"/>
      <c r="K89" s="35"/>
      <c r="L89" s="35"/>
      <c r="M89" s="35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8" t="s">
        <v>24</v>
      </c>
      <c r="D90" s="28" t="s">
        <v>22</v>
      </c>
      <c r="E90" s="56">
        <f>E61</f>
        <v>4492.42</v>
      </c>
      <c r="F90" s="4"/>
      <c r="G90" s="4"/>
      <c r="H90" s="4"/>
      <c r="I90" s="4"/>
      <c r="J90" s="35"/>
      <c r="K90" s="35"/>
      <c r="L90" s="35"/>
      <c r="M90" s="35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 t="s">
        <v>25</v>
      </c>
      <c r="D91" s="28" t="s">
        <v>65</v>
      </c>
      <c r="E91" s="57">
        <f>D66</f>
        <v>750</v>
      </c>
      <c r="F91" s="4"/>
      <c r="G91" s="4"/>
      <c r="H91" s="4"/>
      <c r="I91" s="4"/>
      <c r="J91" s="35"/>
      <c r="K91" s="35"/>
      <c r="L91" s="35"/>
      <c r="M91" s="35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 t="s">
        <v>26</v>
      </c>
      <c r="D92" s="28" t="s">
        <v>31</v>
      </c>
      <c r="E92" s="56">
        <f>D67</f>
        <v>468.75</v>
      </c>
      <c r="F92" s="4"/>
      <c r="G92" s="4"/>
      <c r="H92" s="4"/>
      <c r="I92" s="4"/>
      <c r="J92" s="35"/>
      <c r="K92" s="35"/>
      <c r="L92" s="35"/>
      <c r="M92" s="35"/>
      <c r="N92" s="4"/>
      <c r="O92" s="4"/>
      <c r="P92" s="4"/>
      <c r="Q92" s="4"/>
      <c r="R92" s="4"/>
      <c r="S92" s="4"/>
      <c r="T92" s="4"/>
      <c r="U92" s="4"/>
    </row>
    <row r="93" spans="1:21" ht="18" x14ac:dyDescent="0.25">
      <c r="A93" s="4"/>
      <c r="B93" s="4"/>
      <c r="C93" s="3" t="s">
        <v>33</v>
      </c>
      <c r="D93" s="28" t="s">
        <v>19</v>
      </c>
      <c r="E93" s="56">
        <f>E76</f>
        <v>12280.439999999999</v>
      </c>
      <c r="F93" s="4"/>
      <c r="G93" s="4"/>
      <c r="H93" s="4"/>
      <c r="I93" s="4"/>
      <c r="J93" s="35"/>
      <c r="K93" s="35"/>
      <c r="L93" s="35"/>
      <c r="M93" s="35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35"/>
      <c r="K94" s="35"/>
      <c r="L94" s="35"/>
      <c r="M94" s="35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35"/>
      <c r="K95" s="35"/>
      <c r="L95" s="35"/>
      <c r="M95" s="35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35"/>
      <c r="K96" s="35"/>
      <c r="L96" s="35"/>
      <c r="M96" s="35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35"/>
      <c r="K97" s="35"/>
      <c r="L97" s="35"/>
      <c r="M97" s="35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35"/>
      <c r="K98" s="35"/>
      <c r="L98" s="35"/>
      <c r="M98" s="35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35"/>
      <c r="K99" s="35"/>
      <c r="L99" s="35"/>
      <c r="M99" s="35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35"/>
      <c r="K100" s="35"/>
      <c r="L100" s="35"/>
      <c r="M100" s="35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35"/>
      <c r="K101" s="35"/>
      <c r="L101" s="35"/>
      <c r="M101" s="35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35"/>
      <c r="K102" s="35"/>
      <c r="L102" s="35"/>
      <c r="M102" s="35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35"/>
      <c r="K103" s="35"/>
      <c r="L103" s="35"/>
      <c r="M103" s="35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35"/>
      <c r="K104" s="35"/>
      <c r="L104" s="35"/>
      <c r="M104" s="35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35"/>
      <c r="K105" s="35"/>
      <c r="L105" s="35"/>
      <c r="M105" s="35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35"/>
      <c r="K106" s="35"/>
      <c r="L106" s="35"/>
      <c r="M106" s="35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35"/>
      <c r="K107" s="35"/>
      <c r="L107" s="35"/>
      <c r="M107" s="35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35"/>
      <c r="K108" s="35"/>
      <c r="L108" s="35"/>
      <c r="M108" s="35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35"/>
      <c r="K109" s="35"/>
      <c r="L109" s="35"/>
      <c r="M109" s="35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35"/>
      <c r="K110" s="35"/>
      <c r="L110" s="35"/>
      <c r="M110" s="35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35"/>
      <c r="K111" s="35"/>
      <c r="L111" s="35"/>
      <c r="M111" s="35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35"/>
      <c r="K112" s="35"/>
      <c r="L112" s="35"/>
      <c r="M112" s="35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35"/>
      <c r="K113" s="35"/>
      <c r="L113" s="35"/>
      <c r="M113" s="35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35"/>
      <c r="K114" s="35"/>
      <c r="L114" s="35"/>
      <c r="M114" s="35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35"/>
      <c r="K115" s="35"/>
      <c r="L115" s="35"/>
      <c r="M115" s="35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35"/>
      <c r="K116" s="35"/>
      <c r="L116" s="35"/>
      <c r="M116" s="35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35"/>
      <c r="K117" s="35"/>
      <c r="L117" s="35"/>
      <c r="M117" s="35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35"/>
      <c r="K118" s="35"/>
      <c r="L118" s="35"/>
      <c r="M118" s="35"/>
      <c r="N118" s="4"/>
      <c r="O118" s="4"/>
      <c r="P118" s="4"/>
      <c r="Q118" s="4"/>
      <c r="R118" s="4"/>
      <c r="S118" s="4"/>
      <c r="T118" s="4"/>
      <c r="U118" s="4"/>
    </row>
    <row r="119" spans="1:2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35"/>
      <c r="K119" s="35"/>
      <c r="L119" s="35"/>
      <c r="M119" s="35"/>
      <c r="N119" s="4"/>
      <c r="O119" s="4"/>
      <c r="P119" s="4"/>
      <c r="Q119" s="4"/>
      <c r="R119" s="4"/>
      <c r="S119" s="4"/>
      <c r="T119" s="4"/>
      <c r="U119" s="4"/>
    </row>
    <row r="120" spans="1:2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35"/>
      <c r="K120" s="35"/>
      <c r="L120" s="35"/>
      <c r="M120" s="35"/>
      <c r="N120" s="4"/>
      <c r="O120" s="4"/>
      <c r="P120" s="4"/>
      <c r="Q120" s="4"/>
      <c r="R120" s="4"/>
      <c r="S120" s="4"/>
      <c r="T120" s="4"/>
      <c r="U120" s="4"/>
    </row>
  </sheetData>
  <sheetProtection algorithmName="SHA-512" hashValue="g3kn1VMKSSbpZ57yZgR4Va8gMXHAkRmwuewZOxYh5OurmRxBFsxtnGtWJqy1E8FCTJcNME261nhR4rN/BCwRxg==" saltValue="dH1n4YQezvHO27n1H/8a9A==" spinCount="100000" sheet="1" objects="1" scenarios="1"/>
  <mergeCells count="18">
    <mergeCell ref="B57:C57"/>
    <mergeCell ref="B70:C70"/>
    <mergeCell ref="E5:G6"/>
    <mergeCell ref="D57:E57"/>
    <mergeCell ref="D70:E70"/>
    <mergeCell ref="B65:E65"/>
    <mergeCell ref="E66:E67"/>
    <mergeCell ref="B53:D53"/>
    <mergeCell ref="B5:D5"/>
    <mergeCell ref="B19:D19"/>
    <mergeCell ref="B18:D18"/>
    <mergeCell ref="B35:D35"/>
    <mergeCell ref="A1:B1"/>
    <mergeCell ref="B34:D34"/>
    <mergeCell ref="E1:G1"/>
    <mergeCell ref="E2:G2"/>
    <mergeCell ref="E3:G4"/>
    <mergeCell ref="A2:B3"/>
  </mergeCells>
  <phoneticPr fontId="1" type="noConversion"/>
  <dataValidations count="1">
    <dataValidation type="list" allowBlank="1" showInputMessage="1" showErrorMessage="1" sqref="E8:E20">
      <formula1>$C$85:$C$94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120"/>
  <sheetViews>
    <sheetView workbookViewId="0">
      <selection sqref="A1:B1"/>
    </sheetView>
  </sheetViews>
  <sheetFormatPr baseColWidth="10" defaultRowHeight="12.75" x14ac:dyDescent="0.2"/>
  <cols>
    <col min="1" max="1" width="7.140625" style="36" customWidth="1"/>
    <col min="2" max="2" width="39.85546875" style="36" customWidth="1"/>
    <col min="3" max="3" width="13.140625" style="36" customWidth="1"/>
    <col min="4" max="4" width="13.5703125" style="36" customWidth="1"/>
    <col min="5" max="5" width="17" style="36" customWidth="1"/>
    <col min="6" max="6" width="40.28515625" style="36" customWidth="1"/>
    <col min="7" max="7" width="11.85546875" style="36" customWidth="1"/>
    <col min="8" max="16384" width="11.42578125" style="36"/>
  </cols>
  <sheetData>
    <row r="1" spans="1:21" ht="21" customHeight="1" thickBot="1" x14ac:dyDescent="0.3">
      <c r="A1" s="97" t="s">
        <v>66</v>
      </c>
      <c r="B1" s="98"/>
      <c r="C1" s="3"/>
      <c r="D1" s="3"/>
      <c r="E1" s="117" t="s">
        <v>27</v>
      </c>
      <c r="F1" s="118"/>
      <c r="G1" s="1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3.5" customHeight="1" thickBot="1" x14ac:dyDescent="0.25">
      <c r="A2" s="143" t="s">
        <v>53</v>
      </c>
      <c r="B2" s="144"/>
      <c r="C2" s="4"/>
      <c r="D2" s="4"/>
      <c r="E2" s="120" t="s">
        <v>28</v>
      </c>
      <c r="F2" s="121"/>
      <c r="G2" s="1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3.5" thickBot="1" x14ac:dyDescent="0.25">
      <c r="A3" s="145"/>
      <c r="B3" s="146"/>
      <c r="C3" s="4"/>
      <c r="D3" s="4"/>
      <c r="E3" s="123" t="s">
        <v>35</v>
      </c>
      <c r="F3" s="124"/>
      <c r="G3" s="12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6.5" thickBot="1" x14ac:dyDescent="0.3">
      <c r="A4" s="58" t="s">
        <v>49</v>
      </c>
      <c r="B4" s="59" t="s">
        <v>48</v>
      </c>
      <c r="C4" s="8"/>
      <c r="D4" s="8"/>
      <c r="E4" s="126"/>
      <c r="F4" s="127"/>
      <c r="G4" s="12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3.5" thickBot="1" x14ac:dyDescent="0.25">
      <c r="A5" s="9" t="s">
        <v>5</v>
      </c>
      <c r="B5" s="94" t="s">
        <v>70</v>
      </c>
      <c r="C5" s="95"/>
      <c r="D5" s="96"/>
      <c r="E5" s="104" t="s">
        <v>37</v>
      </c>
      <c r="F5" s="105"/>
      <c r="G5" s="10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37" customFormat="1" ht="26.25" thickBot="1" x14ac:dyDescent="0.25">
      <c r="A6" s="60" t="s">
        <v>0</v>
      </c>
      <c r="B6" s="11" t="s">
        <v>34</v>
      </c>
      <c r="C6" s="11" t="s">
        <v>1</v>
      </c>
      <c r="D6" s="61" t="s">
        <v>2</v>
      </c>
      <c r="E6" s="135"/>
      <c r="F6" s="136"/>
      <c r="G6" s="13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thickBot="1" x14ac:dyDescent="0.25">
      <c r="A7" s="2">
        <v>38</v>
      </c>
      <c r="B7" s="1" t="s">
        <v>3</v>
      </c>
      <c r="C7" s="14">
        <v>34.78</v>
      </c>
      <c r="D7" s="15">
        <f t="shared" ref="D7:D13" si="0">(A7*C7)</f>
        <v>1321.64</v>
      </c>
      <c r="E7" s="16" t="s">
        <v>36</v>
      </c>
      <c r="F7" s="17" t="s">
        <v>34</v>
      </c>
      <c r="G7" s="18" t="s">
        <v>29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2">
        <v>2</v>
      </c>
      <c r="B8" s="1" t="s">
        <v>4</v>
      </c>
      <c r="C8" s="14">
        <v>190.37</v>
      </c>
      <c r="D8" s="15">
        <f t="shared" si="0"/>
        <v>380.74</v>
      </c>
      <c r="E8" s="88"/>
      <c r="F8" s="89" t="str">
        <f t="shared" ref="F8:F20" si="1">IF(E8="","",(VLOOKUP(E8,$C$84:$E$94,2,FALSE)))</f>
        <v/>
      </c>
      <c r="G8" s="90" t="str">
        <f t="shared" ref="G8:G20" si="2">IF(E8="","",(VLOOKUP(E8,$C$84:$E$94,3,FALSE)))</f>
        <v/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2">
        <v>1</v>
      </c>
      <c r="B9" s="1" t="s">
        <v>6</v>
      </c>
      <c r="C9" s="14">
        <v>214.79</v>
      </c>
      <c r="D9" s="15">
        <f t="shared" si="0"/>
        <v>214.79</v>
      </c>
      <c r="E9" s="45"/>
      <c r="F9" s="19" t="str">
        <f t="shared" si="1"/>
        <v/>
      </c>
      <c r="G9" s="20" t="str">
        <f t="shared" si="2"/>
        <v/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2">
        <v>1</v>
      </c>
      <c r="B10" s="1" t="s">
        <v>7</v>
      </c>
      <c r="C10" s="14">
        <v>893.29</v>
      </c>
      <c r="D10" s="15">
        <f t="shared" si="0"/>
        <v>893.29</v>
      </c>
      <c r="E10" s="45"/>
      <c r="F10" s="19" t="str">
        <f t="shared" si="1"/>
        <v/>
      </c>
      <c r="G10" s="20" t="str">
        <f t="shared" si="2"/>
        <v/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2">
        <v>1</v>
      </c>
      <c r="B11" s="1" t="s">
        <v>42</v>
      </c>
      <c r="C11" s="14">
        <v>33.22</v>
      </c>
      <c r="D11" s="15">
        <f t="shared" si="0"/>
        <v>33.22</v>
      </c>
      <c r="E11" s="45"/>
      <c r="F11" s="19" t="str">
        <f t="shared" si="1"/>
        <v/>
      </c>
      <c r="G11" s="20" t="str">
        <f t="shared" si="2"/>
        <v/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2">
        <v>1</v>
      </c>
      <c r="B12" s="1" t="s">
        <v>9</v>
      </c>
      <c r="C12" s="14">
        <v>1406.25</v>
      </c>
      <c r="D12" s="15">
        <f t="shared" si="0"/>
        <v>1406.25</v>
      </c>
      <c r="E12" s="45"/>
      <c r="F12" s="19" t="str">
        <f t="shared" si="1"/>
        <v/>
      </c>
      <c r="G12" s="20" t="str">
        <f t="shared" si="2"/>
        <v/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thickBot="1" x14ac:dyDescent="0.25">
      <c r="A13" s="6">
        <v>1</v>
      </c>
      <c r="B13" s="62" t="s">
        <v>8</v>
      </c>
      <c r="C13" s="40">
        <v>14.22</v>
      </c>
      <c r="D13" s="27">
        <f t="shared" si="0"/>
        <v>14.22</v>
      </c>
      <c r="E13" s="45"/>
      <c r="F13" s="19" t="str">
        <f t="shared" si="1"/>
        <v/>
      </c>
      <c r="G13" s="20" t="str">
        <f t="shared" si="2"/>
        <v/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1"/>
      <c r="B14" s="63"/>
      <c r="C14" s="42" t="s">
        <v>10</v>
      </c>
      <c r="D14" s="64">
        <f>SUM(D7:D13)</f>
        <v>4264.1500000000005</v>
      </c>
      <c r="E14" s="45"/>
      <c r="F14" s="19" t="str">
        <f t="shared" si="1"/>
        <v/>
      </c>
      <c r="G14" s="20" t="str">
        <f t="shared" si="2"/>
        <v/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1"/>
      <c r="B15" s="41"/>
      <c r="C15" s="5" t="s">
        <v>11</v>
      </c>
      <c r="D15" s="15">
        <f>(D14*0.16)</f>
        <v>682.26400000000012</v>
      </c>
      <c r="E15" s="45"/>
      <c r="F15" s="19" t="str">
        <f t="shared" si="1"/>
        <v/>
      </c>
      <c r="G15" s="20" t="str">
        <f t="shared" si="2"/>
        <v/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3.5" thickBot="1" x14ac:dyDescent="0.25">
      <c r="A16" s="41"/>
      <c r="B16" s="41"/>
      <c r="C16" s="6" t="s">
        <v>12</v>
      </c>
      <c r="D16" s="27">
        <f>SUM(D14:D15)</f>
        <v>4946.4140000000007</v>
      </c>
      <c r="E16" s="45"/>
      <c r="F16" s="19" t="str">
        <f t="shared" si="1"/>
        <v/>
      </c>
      <c r="G16" s="20" t="str">
        <f t="shared" si="2"/>
        <v/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3.5" thickBot="1" x14ac:dyDescent="0.25">
      <c r="A17" s="4"/>
      <c r="B17" s="4"/>
      <c r="C17" s="4"/>
      <c r="D17" s="4"/>
      <c r="E17" s="45"/>
      <c r="F17" s="19" t="str">
        <f t="shared" si="1"/>
        <v/>
      </c>
      <c r="G17" s="20" t="str">
        <f t="shared" si="2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6.5" thickBot="1" x14ac:dyDescent="0.3">
      <c r="A18" s="43" t="s">
        <v>51</v>
      </c>
      <c r="B18" s="99" t="s">
        <v>50</v>
      </c>
      <c r="C18" s="100"/>
      <c r="D18" s="100"/>
      <c r="E18" s="45"/>
      <c r="F18" s="19" t="str">
        <f t="shared" si="1"/>
        <v/>
      </c>
      <c r="G18" s="20" t="str">
        <f t="shared" si="2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3.5" thickBot="1" x14ac:dyDescent="0.25">
      <c r="A19" s="9" t="s">
        <v>5</v>
      </c>
      <c r="B19" s="95" t="s">
        <v>56</v>
      </c>
      <c r="C19" s="95"/>
      <c r="D19" s="95"/>
      <c r="E19" s="45"/>
      <c r="F19" s="19" t="str">
        <f t="shared" si="1"/>
        <v/>
      </c>
      <c r="G19" s="20" t="str">
        <f t="shared" si="2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thickBot="1" x14ac:dyDescent="0.25">
      <c r="A20" s="10" t="s">
        <v>0</v>
      </c>
      <c r="B20" s="11" t="s">
        <v>34</v>
      </c>
      <c r="C20" s="11" t="s">
        <v>1</v>
      </c>
      <c r="D20" s="61" t="s">
        <v>2</v>
      </c>
      <c r="E20" s="80"/>
      <c r="F20" s="81" t="str">
        <f t="shared" si="1"/>
        <v/>
      </c>
      <c r="G20" s="82" t="str">
        <f t="shared" si="2"/>
        <v/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5">
        <v>38</v>
      </c>
      <c r="B21" s="13" t="s">
        <v>3</v>
      </c>
      <c r="C21" s="14">
        <v>34.78</v>
      </c>
      <c r="D21" s="15">
        <f t="shared" ref="D21:D29" si="3">(A21*C21)</f>
        <v>1321.64</v>
      </c>
      <c r="E21" s="28"/>
      <c r="F21" s="83" t="s">
        <v>10</v>
      </c>
      <c r="G21" s="84">
        <f>SUM(G8:G20)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5">
        <v>2</v>
      </c>
      <c r="B22" s="13" t="s">
        <v>4</v>
      </c>
      <c r="C22" s="14">
        <v>190.37</v>
      </c>
      <c r="D22" s="15">
        <f t="shared" si="3"/>
        <v>380.74</v>
      </c>
      <c r="E22" s="28"/>
      <c r="F22" s="85" t="s">
        <v>11</v>
      </c>
      <c r="G22" s="21">
        <f>(G21*0.16)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Bot="1" x14ac:dyDescent="0.25">
      <c r="A23" s="5">
        <v>1</v>
      </c>
      <c r="B23" s="13" t="s">
        <v>6</v>
      </c>
      <c r="C23" s="14">
        <v>214.79</v>
      </c>
      <c r="D23" s="15">
        <f t="shared" si="3"/>
        <v>214.79</v>
      </c>
      <c r="E23" s="65"/>
      <c r="F23" s="86" t="s">
        <v>12</v>
      </c>
      <c r="G23" s="29">
        <f>SUM(G21:G22)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5">
        <v>1</v>
      </c>
      <c r="B24" s="13" t="s">
        <v>7</v>
      </c>
      <c r="C24" s="14">
        <v>893.29</v>
      </c>
      <c r="D24" s="15">
        <f t="shared" si="3"/>
        <v>893.29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5">
        <v>1</v>
      </c>
      <c r="B25" s="13" t="s">
        <v>42</v>
      </c>
      <c r="C25" s="14">
        <v>33.22</v>
      </c>
      <c r="D25" s="15">
        <f t="shared" si="3"/>
        <v>33.22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5">
        <v>1</v>
      </c>
      <c r="B26" s="13" t="s">
        <v>43</v>
      </c>
      <c r="C26" s="14">
        <v>276.45</v>
      </c>
      <c r="D26" s="15">
        <f t="shared" si="3"/>
        <v>276.45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39">
        <v>1</v>
      </c>
      <c r="B27" s="47" t="s">
        <v>44</v>
      </c>
      <c r="C27" s="14">
        <v>293.77999999999997</v>
      </c>
      <c r="D27" s="15">
        <f t="shared" si="3"/>
        <v>293.77999999999997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9">
        <v>1</v>
      </c>
      <c r="B28" s="13" t="s">
        <v>8</v>
      </c>
      <c r="C28" s="46">
        <v>14.22</v>
      </c>
      <c r="D28" s="15">
        <f t="shared" si="3"/>
        <v>14.22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3.5" thickBot="1" x14ac:dyDescent="0.25">
      <c r="A29" s="6">
        <v>1</v>
      </c>
      <c r="B29" s="26" t="s">
        <v>9</v>
      </c>
      <c r="C29" s="40">
        <v>1500</v>
      </c>
      <c r="D29" s="27">
        <f t="shared" si="3"/>
        <v>1500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22"/>
      <c r="B30" s="23"/>
      <c r="C30" s="42" t="s">
        <v>10</v>
      </c>
      <c r="D30" s="64">
        <f>SUM(D21:D29)</f>
        <v>4928.1299999999992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22"/>
      <c r="B31" s="23"/>
      <c r="C31" s="5" t="s">
        <v>11</v>
      </c>
      <c r="D31" s="15">
        <f>(D30*0.16)</f>
        <v>788.50079999999991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Bot="1" x14ac:dyDescent="0.25">
      <c r="A32" s="24"/>
      <c r="B32" s="25"/>
      <c r="C32" s="6" t="s">
        <v>12</v>
      </c>
      <c r="D32" s="27">
        <f>SUM(D30:D31)</f>
        <v>5716.630799999999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3.5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6.5" thickBot="1" x14ac:dyDescent="0.3">
      <c r="A34" s="7" t="s">
        <v>57</v>
      </c>
      <c r="B34" s="133" t="s">
        <v>55</v>
      </c>
      <c r="C34" s="134"/>
      <c r="D34" s="1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9" t="s">
        <v>5</v>
      </c>
      <c r="B35" s="95" t="s">
        <v>54</v>
      </c>
      <c r="C35" s="95"/>
      <c r="D35" s="9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25.5" x14ac:dyDescent="0.2">
      <c r="A36" s="60" t="s">
        <v>0</v>
      </c>
      <c r="B36" s="11" t="s">
        <v>34</v>
      </c>
      <c r="C36" s="11" t="s">
        <v>1</v>
      </c>
      <c r="D36" s="61" t="s">
        <v>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5">
        <v>38</v>
      </c>
      <c r="B37" s="13" t="s">
        <v>3</v>
      </c>
      <c r="C37" s="14">
        <v>34.78</v>
      </c>
      <c r="D37" s="15">
        <f t="shared" ref="D37:D47" si="4">(A37*C37)</f>
        <v>1321.64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5">
        <v>2</v>
      </c>
      <c r="B38" s="13" t="s">
        <v>4</v>
      </c>
      <c r="C38" s="14">
        <v>19037</v>
      </c>
      <c r="D38" s="15">
        <f t="shared" si="4"/>
        <v>38074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5">
        <v>1</v>
      </c>
      <c r="B39" s="13" t="s">
        <v>6</v>
      </c>
      <c r="C39" s="14">
        <v>214.79</v>
      </c>
      <c r="D39" s="15">
        <f t="shared" si="4"/>
        <v>214.79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5">
        <v>1</v>
      </c>
      <c r="B40" s="13" t="s">
        <v>7</v>
      </c>
      <c r="C40" s="14">
        <v>893.29</v>
      </c>
      <c r="D40" s="15">
        <f t="shared" si="4"/>
        <v>893.29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5">
        <v>1</v>
      </c>
      <c r="B41" s="13" t="s">
        <v>42</v>
      </c>
      <c r="C41" s="14">
        <v>33.22</v>
      </c>
      <c r="D41" s="15">
        <f t="shared" si="4"/>
        <v>33.22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5">
        <v>1</v>
      </c>
      <c r="B42" s="13" t="s">
        <v>43</v>
      </c>
      <c r="C42" s="14">
        <v>276.45</v>
      </c>
      <c r="D42" s="15">
        <f t="shared" si="4"/>
        <v>276.45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39">
        <v>1</v>
      </c>
      <c r="B43" s="47" t="s">
        <v>44</v>
      </c>
      <c r="C43" s="48">
        <v>293.77999999999997</v>
      </c>
      <c r="D43" s="15">
        <f t="shared" si="4"/>
        <v>293.77999999999997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67">
        <v>17</v>
      </c>
      <c r="B44" s="53" t="s">
        <v>68</v>
      </c>
      <c r="C44" s="53">
        <v>43.53</v>
      </c>
      <c r="D44" s="15">
        <f t="shared" si="4"/>
        <v>740.01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67">
        <v>18</v>
      </c>
      <c r="B45" s="53" t="s">
        <v>13</v>
      </c>
      <c r="C45" s="53">
        <v>46.48</v>
      </c>
      <c r="D45" s="68">
        <f t="shared" si="4"/>
        <v>836.64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9">
        <v>1</v>
      </c>
      <c r="B46" s="50" t="s">
        <v>8</v>
      </c>
      <c r="C46" s="46">
        <v>14.22</v>
      </c>
      <c r="D46" s="15">
        <f t="shared" si="4"/>
        <v>14.22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3.5" thickBot="1" x14ac:dyDescent="0.25">
      <c r="A47" s="6">
        <v>1</v>
      </c>
      <c r="B47" s="26" t="s">
        <v>9</v>
      </c>
      <c r="C47" s="40">
        <v>2400</v>
      </c>
      <c r="D47" s="27">
        <f t="shared" si="4"/>
        <v>2400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1"/>
      <c r="B48" s="63"/>
      <c r="C48" s="42" t="s">
        <v>10</v>
      </c>
      <c r="D48" s="64">
        <f>SUM(D37:D47)</f>
        <v>45098.04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1"/>
      <c r="B49" s="41"/>
      <c r="C49" s="5" t="s">
        <v>11</v>
      </c>
      <c r="D49" s="15">
        <f>(D48*0.16)</f>
        <v>7215.6864000000005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3.5" thickBot="1" x14ac:dyDescent="0.25">
      <c r="A50" s="41"/>
      <c r="B50" s="41"/>
      <c r="C50" s="6" t="s">
        <v>12</v>
      </c>
      <c r="D50" s="27">
        <f>SUM(D48:D49)</f>
        <v>52313.7264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24" thickBot="1" x14ac:dyDescent="0.25">
      <c r="A53" s="4"/>
      <c r="B53" s="140" t="s">
        <v>14</v>
      </c>
      <c r="C53" s="141"/>
      <c r="D53" s="142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x14ac:dyDescent="0.25">
      <c r="A54" s="72" t="s">
        <v>60</v>
      </c>
      <c r="B54" s="31" t="s">
        <v>32</v>
      </c>
      <c r="C54" s="32">
        <v>136.04</v>
      </c>
      <c r="D54" s="3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thickBot="1" x14ac:dyDescent="0.3">
      <c r="A55" s="73" t="s">
        <v>23</v>
      </c>
      <c r="B55" s="69" t="s">
        <v>21</v>
      </c>
      <c r="C55" s="70">
        <v>800</v>
      </c>
      <c r="D55" s="71"/>
      <c r="E55" s="5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3.5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8.75" thickBot="1" x14ac:dyDescent="0.3">
      <c r="A57" s="58" t="s">
        <v>24</v>
      </c>
      <c r="B57" s="153" t="s">
        <v>38</v>
      </c>
      <c r="C57" s="154"/>
      <c r="D57" s="138" t="s">
        <v>22</v>
      </c>
      <c r="E57" s="13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25.5" x14ac:dyDescent="0.2">
      <c r="A58" s="4"/>
      <c r="B58" s="87" t="s">
        <v>59</v>
      </c>
      <c r="C58" s="11" t="s">
        <v>0</v>
      </c>
      <c r="D58" s="11" t="s">
        <v>1</v>
      </c>
      <c r="E58" s="61" t="s">
        <v>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 t="s">
        <v>30</v>
      </c>
      <c r="B59" s="5" t="s">
        <v>45</v>
      </c>
      <c r="C59" s="13">
        <v>10</v>
      </c>
      <c r="D59" s="14">
        <v>340.22</v>
      </c>
      <c r="E59" s="15">
        <f>(C59*D59)</f>
        <v>3402.2000000000003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3.5" thickBot="1" x14ac:dyDescent="0.25">
      <c r="A60" s="4"/>
      <c r="B60" s="6" t="s">
        <v>22</v>
      </c>
      <c r="C60" s="26">
        <v>1</v>
      </c>
      <c r="D60" s="40">
        <v>750</v>
      </c>
      <c r="E60" s="27">
        <f>(C60*D60)</f>
        <v>750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22"/>
      <c r="C61" s="23"/>
      <c r="D61" s="42" t="s">
        <v>10</v>
      </c>
      <c r="E61" s="64">
        <f>SUM(E59:E60)</f>
        <v>4152.2000000000007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22"/>
      <c r="C62" s="23"/>
      <c r="D62" s="5" t="s">
        <v>11</v>
      </c>
      <c r="E62" s="15">
        <f>(E61*0.16)</f>
        <v>664.35200000000009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3.5" thickBot="1" x14ac:dyDescent="0.25">
      <c r="A63" s="4"/>
      <c r="B63" s="24"/>
      <c r="C63" s="25"/>
      <c r="D63" s="6" t="s">
        <v>12</v>
      </c>
      <c r="E63" s="27">
        <f>SUM(E61:E62)</f>
        <v>4816.5520000000006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3.5" thickBot="1" x14ac:dyDescent="0.25">
      <c r="A64" s="4"/>
      <c r="B64" s="4"/>
      <c r="C64" s="4"/>
      <c r="D64" s="33"/>
      <c r="E64" s="3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8.75" thickBot="1" x14ac:dyDescent="0.3">
      <c r="A65" s="4"/>
      <c r="B65" s="112" t="s">
        <v>20</v>
      </c>
      <c r="C65" s="113"/>
      <c r="D65" s="113"/>
      <c r="E65" s="1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" x14ac:dyDescent="0.25">
      <c r="A66" s="7" t="s">
        <v>25</v>
      </c>
      <c r="B66" s="74" t="s">
        <v>39</v>
      </c>
      <c r="C66" s="75" t="s">
        <v>15</v>
      </c>
      <c r="D66" s="76">
        <v>750</v>
      </c>
      <c r="E66" s="115" t="s">
        <v>41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thickBot="1" x14ac:dyDescent="0.3">
      <c r="A67" s="73" t="s">
        <v>26</v>
      </c>
      <c r="B67" s="6" t="s">
        <v>40</v>
      </c>
      <c r="C67" s="26" t="s">
        <v>16</v>
      </c>
      <c r="D67" s="156">
        <v>468.75</v>
      </c>
      <c r="E67" s="11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3.5" thickBot="1" x14ac:dyDescent="0.25">
      <c r="A69" s="4"/>
      <c r="B69" s="4"/>
      <c r="C69" s="4"/>
      <c r="D69" s="33"/>
      <c r="E69" s="3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8.75" thickBot="1" x14ac:dyDescent="0.3">
      <c r="A70" s="58" t="s">
        <v>33</v>
      </c>
      <c r="B70" s="102" t="s">
        <v>38</v>
      </c>
      <c r="C70" s="103"/>
      <c r="D70" s="110" t="s">
        <v>19</v>
      </c>
      <c r="E70" s="11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3.75" x14ac:dyDescent="0.2">
      <c r="A71" s="4"/>
      <c r="B71" s="77" t="s">
        <v>69</v>
      </c>
      <c r="C71" s="78" t="s">
        <v>0</v>
      </c>
      <c r="D71" s="78" t="s">
        <v>1</v>
      </c>
      <c r="E71" s="79" t="s">
        <v>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5" t="s">
        <v>46</v>
      </c>
      <c r="C72" s="13">
        <v>4</v>
      </c>
      <c r="D72" s="14">
        <v>562.5</v>
      </c>
      <c r="E72" s="15">
        <f>(C72*D72)</f>
        <v>2250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5" t="s">
        <v>47</v>
      </c>
      <c r="C73" s="13">
        <v>2</v>
      </c>
      <c r="D73" s="14">
        <v>562.5</v>
      </c>
      <c r="E73" s="15">
        <f>(C73*D73)</f>
        <v>1125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5" t="s">
        <v>17</v>
      </c>
      <c r="C74" s="13">
        <v>4</v>
      </c>
      <c r="D74" s="14">
        <v>524.04</v>
      </c>
      <c r="E74" s="15">
        <f>(C74*D74)</f>
        <v>2096.16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3.5" thickBot="1" x14ac:dyDescent="0.25">
      <c r="A75" s="4"/>
      <c r="B75" s="6" t="s">
        <v>18</v>
      </c>
      <c r="C75" s="26">
        <v>8</v>
      </c>
      <c r="D75" s="40">
        <v>851.16</v>
      </c>
      <c r="E75" s="27">
        <f>(C75*D75)</f>
        <v>6809.28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22"/>
      <c r="C76" s="23"/>
      <c r="D76" s="42" t="s">
        <v>10</v>
      </c>
      <c r="E76" s="64">
        <f>SUM(E72:E75)</f>
        <v>12280.439999999999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22"/>
      <c r="C77" s="23"/>
      <c r="D77" s="5" t="s">
        <v>11</v>
      </c>
      <c r="E77" s="15">
        <f>(E76*0.16)</f>
        <v>1964.8703999999998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3.5" thickBot="1" x14ac:dyDescent="0.25">
      <c r="A78" s="4"/>
      <c r="B78" s="24"/>
      <c r="C78" s="25"/>
      <c r="D78" s="6" t="s">
        <v>12</v>
      </c>
      <c r="E78" s="27">
        <f>SUM(E76:E77)</f>
        <v>14245.310399999998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35"/>
      <c r="K80" s="35"/>
      <c r="L80" s="35"/>
      <c r="M80" s="35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35"/>
      <c r="K81" s="35"/>
      <c r="L81" s="35"/>
      <c r="M81" s="35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35"/>
      <c r="K82" s="35"/>
      <c r="L82" s="35"/>
      <c r="M82" s="35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35"/>
      <c r="K83" s="35"/>
      <c r="L83" s="35"/>
      <c r="M83" s="35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 t="s">
        <v>36</v>
      </c>
      <c r="D84" s="4" t="s">
        <v>34</v>
      </c>
      <c r="E84" s="4" t="s">
        <v>29</v>
      </c>
      <c r="F84" s="4"/>
      <c r="G84" s="4"/>
      <c r="H84" s="4"/>
      <c r="I84" s="4"/>
      <c r="J84" s="35"/>
      <c r="K84" s="35"/>
      <c r="L84" s="35"/>
      <c r="M84" s="35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 t="s">
        <v>49</v>
      </c>
      <c r="D85" s="4" t="s">
        <v>61</v>
      </c>
      <c r="E85" s="55">
        <f>D14</f>
        <v>4264.1500000000005</v>
      </c>
      <c r="F85" s="4"/>
      <c r="G85" s="4"/>
      <c r="H85" s="4"/>
      <c r="I85" s="4"/>
      <c r="J85" s="35"/>
      <c r="K85" s="35"/>
      <c r="L85" s="35"/>
      <c r="M85" s="35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 t="s">
        <v>51</v>
      </c>
      <c r="D86" s="4" t="s">
        <v>62</v>
      </c>
      <c r="E86" s="55">
        <f>D30</f>
        <v>4928.1299999999992</v>
      </c>
      <c r="F86" s="4"/>
      <c r="G86" s="4"/>
      <c r="H86" s="4"/>
      <c r="I86" s="4"/>
      <c r="J86" s="35"/>
      <c r="K86" s="35"/>
      <c r="L86" s="35"/>
      <c r="M86" s="35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 t="s">
        <v>57</v>
      </c>
      <c r="D87" s="28" t="s">
        <v>63</v>
      </c>
      <c r="E87" s="56">
        <f>D48</f>
        <v>45098.04</v>
      </c>
      <c r="F87" s="4"/>
      <c r="G87" s="4"/>
      <c r="H87" s="4"/>
      <c r="I87" s="4"/>
      <c r="J87" s="35"/>
      <c r="K87" s="35"/>
      <c r="L87" s="35"/>
      <c r="M87" s="35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 t="s">
        <v>60</v>
      </c>
      <c r="D88" s="28" t="s">
        <v>64</v>
      </c>
      <c r="E88" s="55">
        <f>C54</f>
        <v>136.04</v>
      </c>
      <c r="F88" s="4"/>
      <c r="G88" s="4"/>
      <c r="H88" s="4"/>
      <c r="I88" s="4"/>
      <c r="J88" s="35"/>
      <c r="K88" s="35"/>
      <c r="L88" s="35"/>
      <c r="M88" s="35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8" t="s">
        <v>23</v>
      </c>
      <c r="D89" s="28" t="s">
        <v>21</v>
      </c>
      <c r="E89" s="57">
        <f>C55</f>
        <v>800</v>
      </c>
      <c r="F89" s="4"/>
      <c r="G89" s="4"/>
      <c r="H89" s="4"/>
      <c r="I89" s="4"/>
      <c r="J89" s="35"/>
      <c r="K89" s="35"/>
      <c r="L89" s="35"/>
      <c r="M89" s="35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8" t="s">
        <v>24</v>
      </c>
      <c r="D90" s="28" t="s">
        <v>22</v>
      </c>
      <c r="E90" s="56">
        <f>E61</f>
        <v>4152.2000000000007</v>
      </c>
      <c r="F90" s="4"/>
      <c r="G90" s="4"/>
      <c r="H90" s="4"/>
      <c r="I90" s="4"/>
      <c r="J90" s="35"/>
      <c r="K90" s="35"/>
      <c r="L90" s="35"/>
      <c r="M90" s="35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 t="s">
        <v>25</v>
      </c>
      <c r="D91" s="28" t="s">
        <v>65</v>
      </c>
      <c r="E91" s="57">
        <f>D66</f>
        <v>750</v>
      </c>
      <c r="F91" s="4"/>
      <c r="G91" s="4"/>
      <c r="H91" s="4"/>
      <c r="I91" s="4"/>
      <c r="J91" s="35"/>
      <c r="K91" s="35"/>
      <c r="L91" s="35"/>
      <c r="M91" s="35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 t="s">
        <v>26</v>
      </c>
      <c r="D92" s="28" t="s">
        <v>31</v>
      </c>
      <c r="E92" s="56">
        <f>D67</f>
        <v>468.75</v>
      </c>
      <c r="F92" s="4"/>
      <c r="G92" s="4"/>
      <c r="H92" s="4"/>
      <c r="I92" s="4"/>
      <c r="J92" s="35"/>
      <c r="K92" s="35"/>
      <c r="L92" s="35"/>
      <c r="M92" s="35"/>
      <c r="N92" s="4"/>
      <c r="O92" s="4"/>
      <c r="P92" s="4"/>
      <c r="Q92" s="4"/>
      <c r="R92" s="4"/>
      <c r="S92" s="4"/>
      <c r="T92" s="4"/>
      <c r="U92" s="4"/>
    </row>
    <row r="93" spans="1:21" ht="18" x14ac:dyDescent="0.25">
      <c r="A93" s="4"/>
      <c r="B93" s="4"/>
      <c r="C93" s="3" t="s">
        <v>33</v>
      </c>
      <c r="D93" s="28" t="s">
        <v>19</v>
      </c>
      <c r="E93" s="56">
        <f>E76</f>
        <v>12280.439999999999</v>
      </c>
      <c r="F93" s="4"/>
      <c r="G93" s="4"/>
      <c r="H93" s="4"/>
      <c r="I93" s="4"/>
      <c r="J93" s="35"/>
      <c r="K93" s="35"/>
      <c r="L93" s="35"/>
      <c r="M93" s="35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35"/>
      <c r="K94" s="35"/>
      <c r="L94" s="35"/>
      <c r="M94" s="35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35"/>
      <c r="K95" s="35"/>
      <c r="L95" s="35"/>
      <c r="M95" s="35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35"/>
      <c r="K96" s="35"/>
      <c r="L96" s="35"/>
      <c r="M96" s="35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35"/>
      <c r="K97" s="35"/>
      <c r="L97" s="35"/>
      <c r="M97" s="35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35"/>
      <c r="K98" s="35"/>
      <c r="L98" s="35"/>
      <c r="M98" s="35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35"/>
      <c r="K99" s="35"/>
      <c r="L99" s="35"/>
      <c r="M99" s="35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35"/>
      <c r="K100" s="35"/>
      <c r="L100" s="35"/>
      <c r="M100" s="35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35"/>
      <c r="K101" s="35"/>
      <c r="L101" s="35"/>
      <c r="M101" s="35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35"/>
      <c r="K102" s="35"/>
      <c r="L102" s="35"/>
      <c r="M102" s="35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35"/>
      <c r="K103" s="35"/>
      <c r="L103" s="35"/>
      <c r="M103" s="35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35"/>
      <c r="K104" s="35"/>
      <c r="L104" s="35"/>
      <c r="M104" s="35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35"/>
      <c r="K105" s="35"/>
      <c r="L105" s="35"/>
      <c r="M105" s="35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35"/>
      <c r="K106" s="35"/>
      <c r="L106" s="35"/>
      <c r="M106" s="35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35"/>
      <c r="K107" s="35"/>
      <c r="L107" s="35"/>
      <c r="M107" s="35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35"/>
      <c r="K108" s="35"/>
      <c r="L108" s="35"/>
      <c r="M108" s="35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35"/>
      <c r="K109" s="35"/>
      <c r="L109" s="35"/>
      <c r="M109" s="35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35"/>
      <c r="K110" s="35"/>
      <c r="L110" s="35"/>
      <c r="M110" s="35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35"/>
      <c r="K111" s="35"/>
      <c r="L111" s="35"/>
      <c r="M111" s="35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35"/>
      <c r="K112" s="35"/>
      <c r="L112" s="35"/>
      <c r="M112" s="35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35"/>
      <c r="K113" s="35"/>
      <c r="L113" s="35"/>
      <c r="M113" s="35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35"/>
      <c r="K114" s="35"/>
      <c r="L114" s="35"/>
      <c r="M114" s="35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35"/>
      <c r="K115" s="35"/>
      <c r="L115" s="35"/>
      <c r="M115" s="35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35"/>
      <c r="K116" s="35"/>
      <c r="L116" s="35"/>
      <c r="M116" s="35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35"/>
      <c r="K117" s="35"/>
      <c r="L117" s="35"/>
      <c r="M117" s="35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35"/>
      <c r="K118" s="35"/>
      <c r="L118" s="35"/>
      <c r="M118" s="35"/>
      <c r="N118" s="4"/>
      <c r="O118" s="4"/>
      <c r="P118" s="4"/>
      <c r="Q118" s="4"/>
      <c r="R118" s="4"/>
      <c r="S118" s="4"/>
      <c r="T118" s="4"/>
      <c r="U118" s="4"/>
    </row>
    <row r="119" spans="1:2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35"/>
      <c r="K119" s="35"/>
      <c r="L119" s="35"/>
      <c r="M119" s="35"/>
      <c r="N119" s="4"/>
      <c r="O119" s="4"/>
      <c r="P119" s="4"/>
      <c r="Q119" s="4"/>
      <c r="R119" s="4"/>
      <c r="S119" s="4"/>
      <c r="T119" s="4"/>
      <c r="U119" s="4"/>
    </row>
    <row r="120" spans="1:2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35"/>
      <c r="K120" s="35"/>
      <c r="L120" s="35"/>
      <c r="M120" s="35"/>
      <c r="N120" s="4"/>
      <c r="O120" s="4"/>
      <c r="P120" s="4"/>
      <c r="Q120" s="4"/>
      <c r="R120" s="4"/>
      <c r="S120" s="4"/>
      <c r="T120" s="4"/>
      <c r="U120" s="4"/>
    </row>
  </sheetData>
  <sheetProtection algorithmName="SHA-512" hashValue="hlO51nerKXBKhrUfBkQpSHOGKCIWfUFH8B+OHKQT85bDout3qnWOESACi+aFFkE241BZk8Yc2mv1d6+oqhB7VQ==" saltValue="2yW7w6di78QfxD5x/47b3A==" spinCount="100000" sheet="1" objects="1" scenarios="1"/>
  <mergeCells count="18">
    <mergeCell ref="E1:G1"/>
    <mergeCell ref="E2:G2"/>
    <mergeCell ref="E3:G4"/>
    <mergeCell ref="A2:B3"/>
    <mergeCell ref="B18:D18"/>
    <mergeCell ref="A1:B1"/>
    <mergeCell ref="B57:C57"/>
    <mergeCell ref="B70:C70"/>
    <mergeCell ref="E5:G6"/>
    <mergeCell ref="D57:E57"/>
    <mergeCell ref="D70:E70"/>
    <mergeCell ref="B65:E65"/>
    <mergeCell ref="E66:E67"/>
    <mergeCell ref="B53:D53"/>
    <mergeCell ref="B5:D5"/>
    <mergeCell ref="B19:D19"/>
    <mergeCell ref="B35:D35"/>
    <mergeCell ref="B34:D34"/>
  </mergeCells>
  <phoneticPr fontId="1" type="noConversion"/>
  <dataValidations count="1">
    <dataValidation type="list" allowBlank="1" showInputMessage="1" showErrorMessage="1" sqref="E8:E20">
      <formula1>$C$85:$C$94</formula1>
    </dataValidation>
  </dataValidations>
  <pageMargins left="0.75" right="0.75" top="1" bottom="1" header="0" footer="0"/>
  <pageSetup orientation="landscape" horizontalDpi="0" verticalDpi="0" r:id="rId1"/>
  <headerFooter alignWithMargins="0"/>
  <ignoredErrors>
    <ignoredError sqref="E6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120"/>
  <sheetViews>
    <sheetView workbookViewId="0">
      <selection activeCell="D68" sqref="D68"/>
    </sheetView>
  </sheetViews>
  <sheetFormatPr baseColWidth="10" defaultRowHeight="12.75" x14ac:dyDescent="0.2"/>
  <cols>
    <col min="1" max="1" width="7.140625" style="36" customWidth="1"/>
    <col min="2" max="2" width="39.85546875" style="36" customWidth="1"/>
    <col min="3" max="3" width="13.140625" style="36" customWidth="1"/>
    <col min="4" max="4" width="13.5703125" style="36" customWidth="1"/>
    <col min="5" max="5" width="17" style="36" customWidth="1"/>
    <col min="6" max="6" width="40.28515625" style="36" customWidth="1"/>
    <col min="7" max="7" width="11.85546875" style="36" customWidth="1"/>
    <col min="8" max="16384" width="11.42578125" style="36"/>
  </cols>
  <sheetData>
    <row r="1" spans="1:21" ht="21" customHeight="1" thickBot="1" x14ac:dyDescent="0.3">
      <c r="A1" s="97" t="s">
        <v>66</v>
      </c>
      <c r="B1" s="98"/>
      <c r="C1" s="3"/>
      <c r="D1" s="3"/>
      <c r="E1" s="117" t="s">
        <v>27</v>
      </c>
      <c r="F1" s="118"/>
      <c r="G1" s="1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3.5" thickBot="1" x14ac:dyDescent="0.25">
      <c r="A2" s="129" t="s">
        <v>52</v>
      </c>
      <c r="B2" s="130"/>
      <c r="C2" s="4"/>
      <c r="D2" s="4"/>
      <c r="E2" s="120" t="s">
        <v>28</v>
      </c>
      <c r="F2" s="121"/>
      <c r="G2" s="1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3.5" thickBot="1" x14ac:dyDescent="0.25">
      <c r="A3" s="131"/>
      <c r="B3" s="132"/>
      <c r="C3" s="4"/>
      <c r="D3" s="4"/>
      <c r="E3" s="123" t="s">
        <v>35</v>
      </c>
      <c r="F3" s="124"/>
      <c r="G3" s="12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6.5" thickBot="1" x14ac:dyDescent="0.3">
      <c r="A4" s="58" t="s">
        <v>49</v>
      </c>
      <c r="B4" s="59" t="s">
        <v>48</v>
      </c>
      <c r="C4" s="8"/>
      <c r="D4" s="8"/>
      <c r="E4" s="126"/>
      <c r="F4" s="127"/>
      <c r="G4" s="12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3.5" thickBot="1" x14ac:dyDescent="0.25">
      <c r="A5" s="9" t="s">
        <v>5</v>
      </c>
      <c r="B5" s="94" t="s">
        <v>70</v>
      </c>
      <c r="C5" s="95"/>
      <c r="D5" s="96"/>
      <c r="E5" s="104" t="s">
        <v>37</v>
      </c>
      <c r="F5" s="105"/>
      <c r="G5" s="10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37" customFormat="1" ht="26.25" thickBot="1" x14ac:dyDescent="0.25">
      <c r="A6" s="60" t="s">
        <v>0</v>
      </c>
      <c r="B6" s="11" t="s">
        <v>34</v>
      </c>
      <c r="C6" s="11" t="s">
        <v>1</v>
      </c>
      <c r="D6" s="61" t="s">
        <v>2</v>
      </c>
      <c r="E6" s="135"/>
      <c r="F6" s="136"/>
      <c r="G6" s="13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thickBot="1" x14ac:dyDescent="0.25">
      <c r="A7" s="2">
        <v>38</v>
      </c>
      <c r="B7" s="1" t="s">
        <v>3</v>
      </c>
      <c r="C7" s="14">
        <v>34.78</v>
      </c>
      <c r="D7" s="15">
        <f t="shared" ref="D7:D13" si="0">(A7*C7)</f>
        <v>1321.64</v>
      </c>
      <c r="E7" s="16" t="s">
        <v>36</v>
      </c>
      <c r="F7" s="17" t="s">
        <v>34</v>
      </c>
      <c r="G7" s="18" t="s">
        <v>29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2">
        <v>2</v>
      </c>
      <c r="B8" s="1" t="s">
        <v>4</v>
      </c>
      <c r="C8" s="14">
        <v>190.37</v>
      </c>
      <c r="D8" s="15">
        <f t="shared" si="0"/>
        <v>380.74</v>
      </c>
      <c r="E8" s="88"/>
      <c r="F8" s="89" t="str">
        <f t="shared" ref="F8:F20" si="1">IF(E8="","",(VLOOKUP(E8,$C$84:$E$94,2,FALSE)))</f>
        <v/>
      </c>
      <c r="G8" s="90" t="str">
        <f t="shared" ref="G8:G20" si="2">IF(E8="","",(VLOOKUP(E8,$C$84:$E$94,3,FALSE)))</f>
        <v/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2">
        <v>1</v>
      </c>
      <c r="B9" s="1" t="s">
        <v>6</v>
      </c>
      <c r="C9" s="14">
        <v>214.79</v>
      </c>
      <c r="D9" s="15">
        <f t="shared" si="0"/>
        <v>214.79</v>
      </c>
      <c r="E9" s="45"/>
      <c r="F9" s="19" t="str">
        <f t="shared" si="1"/>
        <v/>
      </c>
      <c r="G9" s="20" t="str">
        <f t="shared" si="2"/>
        <v/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2">
        <v>1</v>
      </c>
      <c r="B10" s="1" t="s">
        <v>7</v>
      </c>
      <c r="C10" s="14">
        <v>307.12</v>
      </c>
      <c r="D10" s="15">
        <f t="shared" si="0"/>
        <v>307.12</v>
      </c>
      <c r="E10" s="45"/>
      <c r="F10" s="19" t="str">
        <f t="shared" si="1"/>
        <v/>
      </c>
      <c r="G10" s="20" t="str">
        <f t="shared" si="2"/>
        <v/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2">
        <v>1</v>
      </c>
      <c r="B11" s="1" t="s">
        <v>42</v>
      </c>
      <c r="C11" s="14">
        <v>33.22</v>
      </c>
      <c r="D11" s="15">
        <f t="shared" si="0"/>
        <v>33.22</v>
      </c>
      <c r="E11" s="45"/>
      <c r="F11" s="19" t="str">
        <f t="shared" si="1"/>
        <v/>
      </c>
      <c r="G11" s="20" t="str">
        <f t="shared" si="2"/>
        <v/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2">
        <v>1</v>
      </c>
      <c r="B12" s="1" t="s">
        <v>9</v>
      </c>
      <c r="C12" s="14">
        <v>1406.25</v>
      </c>
      <c r="D12" s="15">
        <f t="shared" si="0"/>
        <v>1406.25</v>
      </c>
      <c r="E12" s="45"/>
      <c r="F12" s="19" t="str">
        <f t="shared" si="1"/>
        <v/>
      </c>
      <c r="G12" s="20" t="str">
        <f t="shared" si="2"/>
        <v/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thickBot="1" x14ac:dyDescent="0.25">
      <c r="A13" s="6">
        <v>1</v>
      </c>
      <c r="B13" s="62" t="s">
        <v>8</v>
      </c>
      <c r="C13" s="40">
        <v>14.22</v>
      </c>
      <c r="D13" s="27">
        <f t="shared" si="0"/>
        <v>14.22</v>
      </c>
      <c r="E13" s="45"/>
      <c r="F13" s="19" t="str">
        <f t="shared" si="1"/>
        <v/>
      </c>
      <c r="G13" s="20" t="str">
        <f t="shared" si="2"/>
        <v/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1"/>
      <c r="B14" s="63"/>
      <c r="C14" s="42" t="s">
        <v>10</v>
      </c>
      <c r="D14" s="64">
        <f>SUM(D7:D13)</f>
        <v>3677.9799999999996</v>
      </c>
      <c r="E14" s="45"/>
      <c r="F14" s="19" t="str">
        <f t="shared" si="1"/>
        <v/>
      </c>
      <c r="G14" s="20" t="str">
        <f t="shared" si="2"/>
        <v/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1"/>
      <c r="B15" s="41"/>
      <c r="C15" s="5" t="s">
        <v>11</v>
      </c>
      <c r="D15" s="15">
        <f>(D14*0.16)</f>
        <v>588.47679999999991</v>
      </c>
      <c r="E15" s="45"/>
      <c r="F15" s="19" t="str">
        <f t="shared" si="1"/>
        <v/>
      </c>
      <c r="G15" s="20" t="str">
        <f t="shared" si="2"/>
        <v/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3.5" thickBot="1" x14ac:dyDescent="0.25">
      <c r="A16" s="41"/>
      <c r="B16" s="41"/>
      <c r="C16" s="6" t="s">
        <v>12</v>
      </c>
      <c r="D16" s="27">
        <f>SUM(D14:D15)</f>
        <v>4266.4567999999999</v>
      </c>
      <c r="E16" s="45"/>
      <c r="F16" s="19" t="str">
        <f t="shared" si="1"/>
        <v/>
      </c>
      <c r="G16" s="20" t="str">
        <f t="shared" si="2"/>
        <v/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3.5" thickBot="1" x14ac:dyDescent="0.25">
      <c r="A17" s="4"/>
      <c r="B17" s="4"/>
      <c r="C17" s="4"/>
      <c r="D17" s="4"/>
      <c r="E17" s="45"/>
      <c r="F17" s="19" t="str">
        <f t="shared" si="1"/>
        <v/>
      </c>
      <c r="G17" s="20" t="str">
        <f t="shared" si="2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6.5" thickBot="1" x14ac:dyDescent="0.3">
      <c r="A18" s="43" t="s">
        <v>51</v>
      </c>
      <c r="B18" s="99" t="s">
        <v>50</v>
      </c>
      <c r="C18" s="100"/>
      <c r="D18" s="100"/>
      <c r="E18" s="45"/>
      <c r="F18" s="19" t="str">
        <f t="shared" si="1"/>
        <v/>
      </c>
      <c r="G18" s="20" t="str">
        <f t="shared" si="2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3.5" thickBot="1" x14ac:dyDescent="0.25">
      <c r="A19" s="9" t="s">
        <v>5</v>
      </c>
      <c r="B19" s="95" t="s">
        <v>56</v>
      </c>
      <c r="C19" s="95"/>
      <c r="D19" s="95"/>
      <c r="E19" s="45"/>
      <c r="F19" s="19" t="str">
        <f t="shared" si="1"/>
        <v/>
      </c>
      <c r="G19" s="20" t="str">
        <f t="shared" si="2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thickBot="1" x14ac:dyDescent="0.25">
      <c r="A20" s="10" t="s">
        <v>0</v>
      </c>
      <c r="B20" s="11" t="s">
        <v>34</v>
      </c>
      <c r="C20" s="11" t="s">
        <v>1</v>
      </c>
      <c r="D20" s="61" t="s">
        <v>2</v>
      </c>
      <c r="E20" s="80"/>
      <c r="F20" s="81" t="str">
        <f t="shared" si="1"/>
        <v/>
      </c>
      <c r="G20" s="82" t="str">
        <f t="shared" si="2"/>
        <v/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5">
        <v>38</v>
      </c>
      <c r="B21" s="13" t="s">
        <v>3</v>
      </c>
      <c r="C21" s="14">
        <v>34.78</v>
      </c>
      <c r="D21" s="15">
        <f t="shared" ref="D21:D29" si="3">(A21*C21)</f>
        <v>1321.64</v>
      </c>
      <c r="E21" s="28"/>
      <c r="F21" s="83" t="s">
        <v>10</v>
      </c>
      <c r="G21" s="84">
        <f>SUM(G8:G20)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5">
        <v>2</v>
      </c>
      <c r="B22" s="13" t="s">
        <v>4</v>
      </c>
      <c r="C22" s="14">
        <v>190.37</v>
      </c>
      <c r="D22" s="15">
        <f t="shared" si="3"/>
        <v>380.74</v>
      </c>
      <c r="E22" s="28"/>
      <c r="F22" s="85" t="s">
        <v>11</v>
      </c>
      <c r="G22" s="21">
        <f>(G21*0.16)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Bot="1" x14ac:dyDescent="0.25">
      <c r="A23" s="5">
        <v>1</v>
      </c>
      <c r="B23" s="13" t="s">
        <v>6</v>
      </c>
      <c r="C23" s="14">
        <v>214.79</v>
      </c>
      <c r="D23" s="15">
        <f t="shared" si="3"/>
        <v>214.79</v>
      </c>
      <c r="E23" s="65"/>
      <c r="F23" s="86" t="s">
        <v>12</v>
      </c>
      <c r="G23" s="29">
        <f>SUM(G21:G22)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5">
        <v>1</v>
      </c>
      <c r="B24" s="13" t="s">
        <v>7</v>
      </c>
      <c r="C24" s="14">
        <v>307.12</v>
      </c>
      <c r="D24" s="15">
        <f t="shared" si="3"/>
        <v>307.12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5">
        <v>1</v>
      </c>
      <c r="B25" s="13" t="s">
        <v>42</v>
      </c>
      <c r="C25" s="14">
        <v>33.22</v>
      </c>
      <c r="D25" s="15">
        <f t="shared" si="3"/>
        <v>33.22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5">
        <v>1</v>
      </c>
      <c r="B26" s="13" t="s">
        <v>43</v>
      </c>
      <c r="C26" s="14">
        <v>276.45</v>
      </c>
      <c r="D26" s="15">
        <f t="shared" si="3"/>
        <v>276.45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39">
        <v>1</v>
      </c>
      <c r="B27" s="47" t="s">
        <v>44</v>
      </c>
      <c r="C27" s="14">
        <v>293.77999999999997</v>
      </c>
      <c r="D27" s="15">
        <f t="shared" si="3"/>
        <v>293.77999999999997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9">
        <v>1</v>
      </c>
      <c r="B28" s="13" t="s">
        <v>8</v>
      </c>
      <c r="C28" s="46">
        <v>14.22</v>
      </c>
      <c r="D28" s="15">
        <f t="shared" si="3"/>
        <v>14.22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3.5" thickBot="1" x14ac:dyDescent="0.25">
      <c r="A29" s="6">
        <v>1</v>
      </c>
      <c r="B29" s="26" t="s">
        <v>9</v>
      </c>
      <c r="C29" s="40">
        <v>1500</v>
      </c>
      <c r="D29" s="27">
        <f t="shared" si="3"/>
        <v>1500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22"/>
      <c r="B30" s="23"/>
      <c r="C30" s="42" t="s">
        <v>10</v>
      </c>
      <c r="D30" s="64">
        <f>SUM(D21:D29)</f>
        <v>4341.9599999999991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22"/>
      <c r="B31" s="23"/>
      <c r="C31" s="5" t="s">
        <v>11</v>
      </c>
      <c r="D31" s="15">
        <f>(D30*0.16)</f>
        <v>694.71359999999993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Bot="1" x14ac:dyDescent="0.25">
      <c r="A32" s="24"/>
      <c r="B32" s="25"/>
      <c r="C32" s="6" t="s">
        <v>12</v>
      </c>
      <c r="D32" s="27">
        <f>SUM(D30:D31)</f>
        <v>5036.6735999999992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3.5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6.5" thickBot="1" x14ac:dyDescent="0.3">
      <c r="A34" s="58" t="s">
        <v>57</v>
      </c>
      <c r="B34" s="99" t="s">
        <v>55</v>
      </c>
      <c r="C34" s="100"/>
      <c r="D34" s="10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9" t="s">
        <v>5</v>
      </c>
      <c r="B35" s="95" t="s">
        <v>54</v>
      </c>
      <c r="C35" s="95"/>
      <c r="D35" s="9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25.5" x14ac:dyDescent="0.2">
      <c r="A36" s="60" t="s">
        <v>0</v>
      </c>
      <c r="B36" s="11" t="s">
        <v>34</v>
      </c>
      <c r="C36" s="11" t="s">
        <v>1</v>
      </c>
      <c r="D36" s="61" t="s">
        <v>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5">
        <v>38</v>
      </c>
      <c r="B37" s="13" t="s">
        <v>3</v>
      </c>
      <c r="C37" s="14">
        <v>34.78</v>
      </c>
      <c r="D37" s="15">
        <f t="shared" ref="D37:D47" si="4">(A37*C37)</f>
        <v>1321.64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5">
        <v>2</v>
      </c>
      <c r="B38" s="13" t="s">
        <v>4</v>
      </c>
      <c r="C38" s="14">
        <v>190.37</v>
      </c>
      <c r="D38" s="15">
        <f t="shared" si="4"/>
        <v>380.74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5">
        <v>1</v>
      </c>
      <c r="B39" s="13" t="s">
        <v>6</v>
      </c>
      <c r="C39" s="14">
        <v>214.79</v>
      </c>
      <c r="D39" s="15">
        <f t="shared" si="4"/>
        <v>214.79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5">
        <v>1</v>
      </c>
      <c r="B40" s="13" t="s">
        <v>7</v>
      </c>
      <c r="C40" s="14">
        <v>307.12</v>
      </c>
      <c r="D40" s="15">
        <f t="shared" si="4"/>
        <v>307.12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5">
        <v>1</v>
      </c>
      <c r="B41" s="13" t="s">
        <v>42</v>
      </c>
      <c r="C41" s="14">
        <v>33.22</v>
      </c>
      <c r="D41" s="15">
        <f t="shared" si="4"/>
        <v>33.22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5">
        <v>1</v>
      </c>
      <c r="B42" s="13" t="s">
        <v>43</v>
      </c>
      <c r="C42" s="14">
        <v>276.45</v>
      </c>
      <c r="D42" s="15">
        <f t="shared" si="4"/>
        <v>276.45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39">
        <v>1</v>
      </c>
      <c r="B43" s="47" t="s">
        <v>44</v>
      </c>
      <c r="C43" s="48">
        <v>293.77999999999997</v>
      </c>
      <c r="D43" s="15">
        <f t="shared" si="4"/>
        <v>293.77999999999997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67">
        <v>17</v>
      </c>
      <c r="B44" s="53" t="s">
        <v>68</v>
      </c>
      <c r="C44" s="52">
        <v>43.53</v>
      </c>
      <c r="D44" s="15">
        <f t="shared" si="4"/>
        <v>740.01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67">
        <v>18</v>
      </c>
      <c r="B45" s="53" t="s">
        <v>13</v>
      </c>
      <c r="C45" s="52">
        <v>46.48</v>
      </c>
      <c r="D45" s="68">
        <f t="shared" si="4"/>
        <v>836.64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9">
        <v>1</v>
      </c>
      <c r="B46" s="50" t="s">
        <v>8</v>
      </c>
      <c r="C46" s="46">
        <v>14.22</v>
      </c>
      <c r="D46" s="15">
        <f t="shared" si="4"/>
        <v>14.22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3.5" thickBot="1" x14ac:dyDescent="0.25">
      <c r="A47" s="6">
        <v>1</v>
      </c>
      <c r="B47" s="26" t="s">
        <v>9</v>
      </c>
      <c r="C47" s="40">
        <v>2400</v>
      </c>
      <c r="D47" s="27">
        <f t="shared" si="4"/>
        <v>2400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1"/>
      <c r="B48" s="63"/>
      <c r="C48" s="42" t="s">
        <v>10</v>
      </c>
      <c r="D48" s="64">
        <f>SUM(D37:D47)</f>
        <v>6818.6100000000006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1"/>
      <c r="B49" s="41"/>
      <c r="C49" s="5" t="s">
        <v>11</v>
      </c>
      <c r="D49" s="15">
        <f>(D48*0.16)</f>
        <v>1090.9776000000002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3.5" thickBot="1" x14ac:dyDescent="0.25">
      <c r="A50" s="41"/>
      <c r="B50" s="41"/>
      <c r="C50" s="6" t="s">
        <v>12</v>
      </c>
      <c r="D50" s="27">
        <f>SUM(D48:D49)</f>
        <v>7909.5876000000007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24" thickBot="1" x14ac:dyDescent="0.25">
      <c r="A53" s="4"/>
      <c r="B53" s="140" t="s">
        <v>14</v>
      </c>
      <c r="C53" s="141"/>
      <c r="D53" s="142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x14ac:dyDescent="0.25">
      <c r="A54" s="72" t="s">
        <v>60</v>
      </c>
      <c r="B54" s="31" t="s">
        <v>32</v>
      </c>
      <c r="C54" s="32">
        <v>136.04</v>
      </c>
      <c r="D54" s="3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thickBot="1" x14ac:dyDescent="0.3">
      <c r="A55" s="73" t="s">
        <v>23</v>
      </c>
      <c r="B55" s="69" t="s">
        <v>21</v>
      </c>
      <c r="C55" s="70">
        <v>800</v>
      </c>
      <c r="D55" s="71"/>
      <c r="E55" s="5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3.5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8.75" thickBot="1" x14ac:dyDescent="0.3">
      <c r="A57" s="58" t="s">
        <v>24</v>
      </c>
      <c r="B57" s="153" t="s">
        <v>38</v>
      </c>
      <c r="C57" s="154"/>
      <c r="D57" s="138" t="s">
        <v>22</v>
      </c>
      <c r="E57" s="13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25.5" x14ac:dyDescent="0.2">
      <c r="A58" s="4"/>
      <c r="B58" s="87" t="s">
        <v>59</v>
      </c>
      <c r="C58" s="11" t="s">
        <v>0</v>
      </c>
      <c r="D58" s="11" t="s">
        <v>1</v>
      </c>
      <c r="E58" s="61" t="s">
        <v>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 t="s">
        <v>30</v>
      </c>
      <c r="B59" s="5" t="s">
        <v>45</v>
      </c>
      <c r="C59" s="13">
        <v>10</v>
      </c>
      <c r="D59" s="14">
        <v>340.22</v>
      </c>
      <c r="E59" s="15">
        <f>(C59*D59)</f>
        <v>3402.2000000000003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3.5" thickBot="1" x14ac:dyDescent="0.25">
      <c r="A60" s="4"/>
      <c r="B60" s="6" t="s">
        <v>22</v>
      </c>
      <c r="C60" s="26">
        <v>1</v>
      </c>
      <c r="D60" s="40">
        <v>750</v>
      </c>
      <c r="E60" s="27">
        <f>(C60*D60)</f>
        <v>750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22"/>
      <c r="C61" s="23"/>
      <c r="D61" s="42" t="s">
        <v>10</v>
      </c>
      <c r="E61" s="64">
        <f>SUM(E59:E60)</f>
        <v>4152.2000000000007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22"/>
      <c r="C62" s="23"/>
      <c r="D62" s="5" t="s">
        <v>11</v>
      </c>
      <c r="E62" s="15">
        <f>(E61*0.16)</f>
        <v>664.35200000000009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3.5" thickBot="1" x14ac:dyDescent="0.25">
      <c r="A63" s="4"/>
      <c r="B63" s="24"/>
      <c r="C63" s="25"/>
      <c r="D63" s="6" t="s">
        <v>12</v>
      </c>
      <c r="E63" s="27">
        <f>SUM(E61:E62)</f>
        <v>4816.5520000000006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3.5" thickBot="1" x14ac:dyDescent="0.25">
      <c r="A64" s="4"/>
      <c r="B64" s="4"/>
      <c r="C64" s="4"/>
      <c r="D64" s="33"/>
      <c r="E64" s="3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8.75" thickBot="1" x14ac:dyDescent="0.3">
      <c r="A65" s="4"/>
      <c r="B65" s="112" t="s">
        <v>20</v>
      </c>
      <c r="C65" s="113"/>
      <c r="D65" s="113"/>
      <c r="E65" s="1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" x14ac:dyDescent="0.25">
      <c r="A66" s="7" t="s">
        <v>25</v>
      </c>
      <c r="B66" s="74" t="s">
        <v>39</v>
      </c>
      <c r="C66" s="75" t="s">
        <v>15</v>
      </c>
      <c r="D66" s="76">
        <v>750</v>
      </c>
      <c r="E66" s="115" t="s">
        <v>41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thickBot="1" x14ac:dyDescent="0.3">
      <c r="A67" s="73" t="s">
        <v>26</v>
      </c>
      <c r="B67" s="6" t="s">
        <v>40</v>
      </c>
      <c r="C67" s="26" t="s">
        <v>16</v>
      </c>
      <c r="D67" s="156">
        <v>468.75</v>
      </c>
      <c r="E67" s="11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3.5" thickBot="1" x14ac:dyDescent="0.25">
      <c r="A69" s="4"/>
      <c r="B69" s="4"/>
      <c r="C69" s="4"/>
      <c r="D69" s="33"/>
      <c r="E69" s="3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8.75" thickBot="1" x14ac:dyDescent="0.3">
      <c r="A70" s="58" t="s">
        <v>33</v>
      </c>
      <c r="B70" s="102" t="s">
        <v>38</v>
      </c>
      <c r="C70" s="103"/>
      <c r="D70" s="110" t="s">
        <v>19</v>
      </c>
      <c r="E70" s="11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3.75" x14ac:dyDescent="0.2">
      <c r="A71" s="4"/>
      <c r="B71" s="77" t="s">
        <v>69</v>
      </c>
      <c r="C71" s="78" t="s">
        <v>0</v>
      </c>
      <c r="D71" s="78" t="s">
        <v>1</v>
      </c>
      <c r="E71" s="79" t="s">
        <v>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5" t="s">
        <v>46</v>
      </c>
      <c r="C72" s="13">
        <v>4</v>
      </c>
      <c r="D72" s="14">
        <v>562.5</v>
      </c>
      <c r="E72" s="15">
        <f>(C72*D72)</f>
        <v>2250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5" t="s">
        <v>47</v>
      </c>
      <c r="C73" s="13">
        <v>2</v>
      </c>
      <c r="D73" s="14">
        <v>562.5</v>
      </c>
      <c r="E73" s="15">
        <f>(C73*D73)</f>
        <v>1125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5" t="s">
        <v>17</v>
      </c>
      <c r="C74" s="13">
        <v>4</v>
      </c>
      <c r="D74" s="14">
        <v>524.04</v>
      </c>
      <c r="E74" s="15">
        <f>(C74*D74)</f>
        <v>2096.16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3.5" thickBot="1" x14ac:dyDescent="0.25">
      <c r="A75" s="4"/>
      <c r="B75" s="6" t="s">
        <v>18</v>
      </c>
      <c r="C75" s="26">
        <v>8</v>
      </c>
      <c r="D75" s="40">
        <v>851.16</v>
      </c>
      <c r="E75" s="27">
        <f>(C75*D75)</f>
        <v>6809.28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22"/>
      <c r="C76" s="23"/>
      <c r="D76" s="42" t="s">
        <v>10</v>
      </c>
      <c r="E76" s="64">
        <f>SUM(E72:E75)</f>
        <v>12280.439999999999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22"/>
      <c r="C77" s="23"/>
      <c r="D77" s="5" t="s">
        <v>11</v>
      </c>
      <c r="E77" s="15">
        <f>(E76*0.16)</f>
        <v>1964.8703999999998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3.5" thickBot="1" x14ac:dyDescent="0.25">
      <c r="A78" s="4"/>
      <c r="B78" s="24"/>
      <c r="C78" s="25"/>
      <c r="D78" s="6" t="s">
        <v>12</v>
      </c>
      <c r="E78" s="27">
        <f>SUM(E76:E77)</f>
        <v>14245.310399999998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35"/>
      <c r="K80" s="35"/>
      <c r="L80" s="35"/>
      <c r="M80" s="35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35"/>
      <c r="K81" s="35"/>
      <c r="L81" s="35"/>
      <c r="M81" s="35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35"/>
      <c r="K82" s="35"/>
      <c r="L82" s="35"/>
      <c r="M82" s="35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35"/>
      <c r="K83" s="35"/>
      <c r="L83" s="35"/>
      <c r="M83" s="35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 t="s">
        <v>36</v>
      </c>
      <c r="D84" s="4" t="s">
        <v>34</v>
      </c>
      <c r="E84" s="4" t="s">
        <v>29</v>
      </c>
      <c r="F84" s="4"/>
      <c r="G84" s="4"/>
      <c r="H84" s="4"/>
      <c r="I84" s="4"/>
      <c r="J84" s="35"/>
      <c r="K84" s="35"/>
      <c r="L84" s="35"/>
      <c r="M84" s="35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 t="s">
        <v>49</v>
      </c>
      <c r="D85" s="4" t="s">
        <v>61</v>
      </c>
      <c r="E85" s="55">
        <f>D14</f>
        <v>3677.9799999999996</v>
      </c>
      <c r="F85" s="4"/>
      <c r="G85" s="4"/>
      <c r="H85" s="4"/>
      <c r="I85" s="4"/>
      <c r="J85" s="35"/>
      <c r="K85" s="35"/>
      <c r="L85" s="35"/>
      <c r="M85" s="35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 t="s">
        <v>51</v>
      </c>
      <c r="D86" s="4" t="s">
        <v>62</v>
      </c>
      <c r="E86" s="55">
        <f>D30</f>
        <v>4341.9599999999991</v>
      </c>
      <c r="F86" s="4"/>
      <c r="G86" s="4"/>
      <c r="H86" s="4"/>
      <c r="I86" s="4"/>
      <c r="J86" s="35"/>
      <c r="K86" s="35"/>
      <c r="L86" s="35"/>
      <c r="M86" s="35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 t="s">
        <v>57</v>
      </c>
      <c r="D87" s="28" t="s">
        <v>63</v>
      </c>
      <c r="E87" s="56">
        <f>D48</f>
        <v>6818.6100000000006</v>
      </c>
      <c r="F87" s="4"/>
      <c r="G87" s="4"/>
      <c r="H87" s="4"/>
      <c r="I87" s="4"/>
      <c r="J87" s="35"/>
      <c r="K87" s="35"/>
      <c r="L87" s="35"/>
      <c r="M87" s="35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 t="s">
        <v>60</v>
      </c>
      <c r="D88" s="28" t="s">
        <v>64</v>
      </c>
      <c r="E88" s="55">
        <f>C54</f>
        <v>136.04</v>
      </c>
      <c r="F88" s="4"/>
      <c r="G88" s="4"/>
      <c r="H88" s="4"/>
      <c r="I88" s="4"/>
      <c r="J88" s="35"/>
      <c r="K88" s="35"/>
      <c r="L88" s="35"/>
      <c r="M88" s="35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8" t="s">
        <v>23</v>
      </c>
      <c r="D89" s="28" t="s">
        <v>21</v>
      </c>
      <c r="E89" s="57">
        <f>C55</f>
        <v>800</v>
      </c>
      <c r="F89" s="4"/>
      <c r="G89" s="4"/>
      <c r="H89" s="4"/>
      <c r="I89" s="4"/>
      <c r="J89" s="35"/>
      <c r="K89" s="35"/>
      <c r="L89" s="35"/>
      <c r="M89" s="35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8" t="s">
        <v>24</v>
      </c>
      <c r="D90" s="28" t="s">
        <v>22</v>
      </c>
      <c r="E90" s="56">
        <f>E61</f>
        <v>4152.2000000000007</v>
      </c>
      <c r="F90" s="4"/>
      <c r="G90" s="4"/>
      <c r="H90" s="4"/>
      <c r="I90" s="4"/>
      <c r="J90" s="35"/>
      <c r="K90" s="35"/>
      <c r="L90" s="35"/>
      <c r="M90" s="35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 t="s">
        <v>25</v>
      </c>
      <c r="D91" s="28" t="s">
        <v>65</v>
      </c>
      <c r="E91" s="57">
        <f>D66</f>
        <v>750</v>
      </c>
      <c r="F91" s="4"/>
      <c r="G91" s="4"/>
      <c r="H91" s="4"/>
      <c r="I91" s="4"/>
      <c r="J91" s="35"/>
      <c r="K91" s="35"/>
      <c r="L91" s="35"/>
      <c r="M91" s="35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 t="s">
        <v>26</v>
      </c>
      <c r="D92" s="28" t="s">
        <v>31</v>
      </c>
      <c r="E92" s="56">
        <f>D67</f>
        <v>468.75</v>
      </c>
      <c r="F92" s="4"/>
      <c r="G92" s="4"/>
      <c r="H92" s="4"/>
      <c r="I92" s="4"/>
      <c r="J92" s="35"/>
      <c r="K92" s="35"/>
      <c r="L92" s="35"/>
      <c r="M92" s="35"/>
      <c r="N92" s="4"/>
      <c r="O92" s="4"/>
      <c r="P92" s="4"/>
      <c r="Q92" s="4"/>
      <c r="R92" s="4"/>
      <c r="S92" s="4"/>
      <c r="T92" s="4"/>
      <c r="U92" s="4"/>
    </row>
    <row r="93" spans="1:21" ht="18" x14ac:dyDescent="0.25">
      <c r="A93" s="4"/>
      <c r="B93" s="4"/>
      <c r="C93" s="3" t="s">
        <v>33</v>
      </c>
      <c r="D93" s="28" t="s">
        <v>19</v>
      </c>
      <c r="E93" s="56">
        <f>E76</f>
        <v>12280.439999999999</v>
      </c>
      <c r="F93" s="4"/>
      <c r="G93" s="4"/>
      <c r="H93" s="4"/>
      <c r="I93" s="4"/>
      <c r="J93" s="35"/>
      <c r="K93" s="35"/>
      <c r="L93" s="35"/>
      <c r="M93" s="35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35"/>
      <c r="K94" s="35"/>
      <c r="L94" s="35"/>
      <c r="M94" s="35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35"/>
      <c r="K95" s="35"/>
      <c r="L95" s="35"/>
      <c r="M95" s="35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35"/>
      <c r="K96" s="35"/>
      <c r="L96" s="35"/>
      <c r="M96" s="35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35"/>
      <c r="K97" s="35"/>
      <c r="L97" s="35"/>
      <c r="M97" s="35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35"/>
      <c r="K98" s="35"/>
      <c r="L98" s="35"/>
      <c r="M98" s="35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35"/>
      <c r="K99" s="35"/>
      <c r="L99" s="35"/>
      <c r="M99" s="35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35"/>
      <c r="K100" s="35"/>
      <c r="L100" s="35"/>
      <c r="M100" s="35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35"/>
      <c r="K101" s="35"/>
      <c r="L101" s="35"/>
      <c r="M101" s="35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35"/>
      <c r="K102" s="35"/>
      <c r="L102" s="35"/>
      <c r="M102" s="35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35"/>
      <c r="K103" s="35"/>
      <c r="L103" s="35"/>
      <c r="M103" s="35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35"/>
      <c r="K104" s="35"/>
      <c r="L104" s="35"/>
      <c r="M104" s="35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35"/>
      <c r="K105" s="35"/>
      <c r="L105" s="35"/>
      <c r="M105" s="35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35"/>
      <c r="K106" s="35"/>
      <c r="L106" s="35"/>
      <c r="M106" s="35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35"/>
      <c r="K107" s="35"/>
      <c r="L107" s="35"/>
      <c r="M107" s="35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35"/>
      <c r="K108" s="35"/>
      <c r="L108" s="35"/>
      <c r="M108" s="35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35"/>
      <c r="K109" s="35"/>
      <c r="L109" s="35"/>
      <c r="M109" s="35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35"/>
      <c r="K110" s="35"/>
      <c r="L110" s="35"/>
      <c r="M110" s="35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35"/>
      <c r="K111" s="35"/>
      <c r="L111" s="35"/>
      <c r="M111" s="35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35"/>
      <c r="K112" s="35"/>
      <c r="L112" s="35"/>
      <c r="M112" s="35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35"/>
      <c r="K113" s="35"/>
      <c r="L113" s="35"/>
      <c r="M113" s="35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35"/>
      <c r="K114" s="35"/>
      <c r="L114" s="35"/>
      <c r="M114" s="35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35"/>
      <c r="K115" s="35"/>
      <c r="L115" s="35"/>
      <c r="M115" s="35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35"/>
      <c r="K116" s="35"/>
      <c r="L116" s="35"/>
      <c r="M116" s="35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35"/>
      <c r="K117" s="35"/>
      <c r="L117" s="35"/>
      <c r="M117" s="35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35"/>
      <c r="K118" s="35"/>
      <c r="L118" s="35"/>
      <c r="M118" s="35"/>
      <c r="N118" s="4"/>
      <c r="O118" s="4"/>
      <c r="P118" s="4"/>
      <c r="Q118" s="4"/>
      <c r="R118" s="4"/>
      <c r="S118" s="4"/>
      <c r="T118" s="4"/>
      <c r="U118" s="4"/>
    </row>
    <row r="119" spans="1:2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35"/>
      <c r="K119" s="35"/>
      <c r="L119" s="35"/>
      <c r="M119" s="35"/>
      <c r="N119" s="4"/>
      <c r="O119" s="4"/>
      <c r="P119" s="4"/>
      <c r="Q119" s="4"/>
      <c r="R119" s="4"/>
      <c r="S119" s="4"/>
      <c r="T119" s="4"/>
      <c r="U119" s="4"/>
    </row>
    <row r="120" spans="1:2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35"/>
      <c r="K120" s="35"/>
      <c r="L120" s="35"/>
      <c r="M120" s="35"/>
      <c r="N120" s="4"/>
      <c r="O120" s="4"/>
      <c r="P120" s="4"/>
      <c r="Q120" s="4"/>
      <c r="R120" s="4"/>
      <c r="S120" s="4"/>
      <c r="T120" s="4"/>
      <c r="U120" s="4"/>
    </row>
  </sheetData>
  <sheetProtection algorithmName="SHA-512" hashValue="xIt1chc/6A5ruoVH8UbqYjnJUdvMouMdf5r99iYDRHXj3yfuJZocFjox8VoZFFPToc+YklKv/yPiCtHIXzvKfw==" saltValue="YFrUqm7fneKzZbzsWAjBPQ==" spinCount="100000" sheet="1" objects="1" scenarios="1"/>
  <mergeCells count="18">
    <mergeCell ref="B57:C57"/>
    <mergeCell ref="B70:C70"/>
    <mergeCell ref="E5:G6"/>
    <mergeCell ref="D57:E57"/>
    <mergeCell ref="D70:E70"/>
    <mergeCell ref="B65:E65"/>
    <mergeCell ref="E66:E67"/>
    <mergeCell ref="B53:D53"/>
    <mergeCell ref="B5:D5"/>
    <mergeCell ref="B19:D19"/>
    <mergeCell ref="B18:D18"/>
    <mergeCell ref="B35:D35"/>
    <mergeCell ref="A1:B1"/>
    <mergeCell ref="B34:D34"/>
    <mergeCell ref="E1:G1"/>
    <mergeCell ref="E2:G2"/>
    <mergeCell ref="E3:G4"/>
    <mergeCell ref="A2:B3"/>
  </mergeCells>
  <phoneticPr fontId="1" type="noConversion"/>
  <dataValidations count="1">
    <dataValidation type="list" allowBlank="1" showInputMessage="1" showErrorMessage="1" sqref="E8:E20">
      <formula1>$C$85:$C$94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CUMMINS ISX450 HPCOLUMBIA</vt:lpstr>
      <vt:lpstr>CUMMINS ISX450 HPCASCADIA</vt:lpstr>
      <vt:lpstr>DETROIT DIESEL S60 CASCADIA</vt:lpstr>
      <vt:lpstr>DETROIT DIESEL S60 COLUMBIA</vt:lpstr>
    </vt:vector>
  </TitlesOfParts>
  <Company>Euro Centro Camionero SA de 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 Centro Camionero</dc:creator>
  <cp:lastModifiedBy>MARTHA DE LUNA</cp:lastModifiedBy>
  <cp:lastPrinted>2014-01-10T01:08:42Z</cp:lastPrinted>
  <dcterms:created xsi:type="dcterms:W3CDTF">2014-01-08T19:41:53Z</dcterms:created>
  <dcterms:modified xsi:type="dcterms:W3CDTF">2014-03-06T18:40:37Z</dcterms:modified>
</cp:coreProperties>
</file>